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nicolapennill/Dropbox/Nicola's Documents/Documents/1aaa Sheffield PhD/Frontiers article march 22/"/>
    </mc:Choice>
  </mc:AlternateContent>
  <xr:revisionPtr revIDLastSave="0" documentId="8_{6EBCE1C1-877E-1749-908C-B0470E3B1837}" xr6:coauthVersionLast="47" xr6:coauthVersionMax="47" xr10:uidLastSave="{00000000-0000-0000-0000-000000000000}"/>
  <bookViews>
    <workbookView xWindow="0" yWindow="500" windowWidth="25600" windowHeight="14160" tabRatio="826" firstSheet="2" activeTab="10" xr2:uid="{00000000-000D-0000-FFFF-FFFF00000000}"/>
  </bookViews>
  <sheets>
    <sheet name="Rehearsal 1-1" sheetId="1" r:id="rId1"/>
    <sheet name="Rehearsal 1-2 " sheetId="7" r:id="rId2"/>
    <sheet name="Rehearsal 2-1" sheetId="5" r:id="rId3"/>
    <sheet name="Rehearsal 2-2" sheetId="6" r:id="rId4"/>
    <sheet name="Rehearsal 3.1" sheetId="15" r:id="rId5"/>
    <sheet name="Rehearsal 3-2" sheetId="13" r:id="rId6"/>
    <sheet name="Rehearsal 4-1" sheetId="3" r:id="rId7"/>
    <sheet name="Rehearsal 4-2" sheetId="4" r:id="rId8"/>
    <sheet name="Rehearsal 5-1" sheetId="14" r:id="rId9"/>
    <sheet name="Rehearsal 5.2" sheetId="17" r:id="rId10"/>
    <sheet name="BA Codes" sheetId="9" r:id="rId11"/>
  </sheets>
  <definedNames>
    <definedName name="_xlnm._FilterDatabase" localSheetId="0" hidden="1">'Rehearsal 1-1'!$A$1:$K$1</definedName>
    <definedName name="_xlnm._FilterDatabase" localSheetId="1" hidden="1">'Rehearsal 1-2 '!$A$2:$L$2</definedName>
    <definedName name="_xlnm._FilterDatabase" localSheetId="2" hidden="1">'Rehearsal 2-1'!$A$1:$L$1</definedName>
    <definedName name="_xlnm._FilterDatabase" localSheetId="3" hidden="1">'Rehearsal 2-2'!$A$1:$L$1</definedName>
    <definedName name="_xlnm._FilterDatabase" localSheetId="5" hidden="1">'Rehearsal 3-2'!$A$1:$N$1</definedName>
    <definedName name="_xlnm._FilterDatabase" localSheetId="4" hidden="1">'Rehearsal 3.1'!$A$1:$J$1</definedName>
    <definedName name="_xlnm._FilterDatabase" localSheetId="6" hidden="1">'Rehearsal 4-1'!$A$1:$L$1</definedName>
    <definedName name="_xlnm._FilterDatabase" localSheetId="7" hidden="1">'Rehearsal 4-2'!$A$1:$L$1</definedName>
    <definedName name="_xlnm._FilterDatabase" localSheetId="8" hidden="1">'Rehearsal 5-1'!$A$1:$M$1</definedName>
    <definedName name="_xlnm._FilterDatabase" localSheetId="9" hidden="1">'Rehearsal 5.2'!$A$1:$K$1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17" i="17" l="1"/>
  <c r="J119" i="17"/>
  <c r="J122" i="17"/>
  <c r="J125" i="17"/>
  <c r="J127" i="17"/>
  <c r="J129" i="17"/>
  <c r="J134" i="17"/>
  <c r="J138" i="17"/>
  <c r="J145" i="17"/>
  <c r="J147" i="17"/>
  <c r="J2" i="17"/>
  <c r="J5" i="17"/>
  <c r="J8" i="17"/>
  <c r="J10" i="17"/>
  <c r="J12" i="17"/>
  <c r="J17" i="17"/>
  <c r="J19" i="17"/>
  <c r="J25" i="17"/>
  <c r="J28" i="17"/>
  <c r="J39" i="17"/>
  <c r="J51" i="17"/>
  <c r="J55" i="17"/>
  <c r="J63" i="17"/>
  <c r="J65" i="17"/>
  <c r="J73" i="17"/>
  <c r="J75" i="17"/>
  <c r="J79" i="17"/>
  <c r="J97" i="17"/>
  <c r="J98" i="17"/>
  <c r="J103" i="17"/>
  <c r="J108" i="17"/>
  <c r="J116" i="17"/>
  <c r="J121" i="17"/>
  <c r="J126" i="17"/>
  <c r="J128" i="17"/>
  <c r="J131" i="17"/>
  <c r="J136" i="17"/>
  <c r="J142" i="17"/>
  <c r="J144" i="17"/>
  <c r="J20" i="17"/>
  <c r="J45" i="17"/>
  <c r="J95" i="17"/>
  <c r="J115" i="17"/>
  <c r="J135" i="17"/>
  <c r="J137" i="17"/>
  <c r="J139" i="17"/>
  <c r="J4" i="17"/>
  <c r="J6" i="17"/>
  <c r="J9" i="17"/>
  <c r="J11" i="17"/>
  <c r="J15" i="17"/>
  <c r="J22" i="17"/>
  <c r="J27" i="17"/>
  <c r="J30" i="17"/>
  <c r="J31" i="17"/>
  <c r="J34" i="17"/>
  <c r="J36" i="17"/>
  <c r="J38" i="17"/>
  <c r="J41" i="17"/>
  <c r="J43" i="17"/>
  <c r="J48" i="17"/>
  <c r="J50" i="17"/>
  <c r="J53" i="17"/>
  <c r="J58" i="17"/>
  <c r="J61" i="17"/>
  <c r="J69" i="17"/>
  <c r="J71" i="17"/>
  <c r="J74" i="17"/>
  <c r="J81" i="17"/>
  <c r="J83" i="17"/>
  <c r="J85" i="17"/>
  <c r="J87" i="17"/>
  <c r="J90" i="17"/>
  <c r="J93" i="17"/>
  <c r="J99" i="17"/>
  <c r="J101" i="17"/>
  <c r="J104" i="17"/>
  <c r="J107" i="17"/>
  <c r="J109" i="17"/>
  <c r="J114" i="17"/>
  <c r="J118" i="17"/>
  <c r="J120" i="17"/>
  <c r="J124" i="17"/>
  <c r="J132" i="17"/>
  <c r="J7" i="17"/>
  <c r="J18" i="17"/>
  <c r="J21" i="17"/>
  <c r="J23" i="17"/>
  <c r="J32" i="17"/>
  <c r="J33" i="17"/>
  <c r="J37" i="17"/>
  <c r="J40" i="17"/>
  <c r="J46" i="17"/>
  <c r="J57" i="17"/>
  <c r="J60" i="17"/>
  <c r="J67" i="17"/>
  <c r="J78" i="17"/>
  <c r="J82" i="17"/>
  <c r="J88" i="17"/>
  <c r="J92" i="17"/>
  <c r="J94" i="17"/>
  <c r="J102" i="17"/>
  <c r="J105" i="17"/>
  <c r="J133" i="17"/>
  <c r="J146" i="17"/>
  <c r="J113" i="17"/>
  <c r="J110" i="17"/>
  <c r="J106" i="17"/>
  <c r="J100" i="17"/>
  <c r="J96" i="17"/>
  <c r="J91" i="17"/>
  <c r="J89" i="17"/>
  <c r="J86" i="17"/>
  <c r="J80" i="17"/>
  <c r="J76" i="17"/>
  <c r="J72" i="17"/>
  <c r="J70" i="17"/>
  <c r="J68" i="17"/>
  <c r="J66" i="17"/>
  <c r="J64" i="17"/>
  <c r="J62" i="17"/>
  <c r="J59" i="17"/>
  <c r="J56" i="17"/>
  <c r="J52" i="17"/>
  <c r="J49" i="17"/>
  <c r="J47" i="17"/>
  <c r="J44" i="17"/>
  <c r="J42" i="17"/>
  <c r="J35" i="17"/>
  <c r="J29" i="17"/>
  <c r="J26" i="17"/>
  <c r="J24" i="17"/>
  <c r="J16" i="17"/>
  <c r="J14" i="17"/>
  <c r="J3" i="17"/>
  <c r="J143" i="17"/>
  <c r="J141" i="17"/>
  <c r="J140" i="17"/>
  <c r="J130" i="17"/>
  <c r="J123" i="17"/>
  <c r="J112" i="17"/>
  <c r="J111" i="17"/>
  <c r="J84" i="17"/>
  <c r="J77" i="17"/>
  <c r="J54" i="17"/>
  <c r="J13" i="17"/>
  <c r="M135" i="14"/>
  <c r="M134" i="14"/>
  <c r="M133" i="14"/>
  <c r="M132" i="14"/>
  <c r="M131" i="14"/>
  <c r="M130" i="14"/>
  <c r="M129" i="14"/>
  <c r="M128" i="14"/>
  <c r="M127" i="14"/>
  <c r="M126" i="14"/>
  <c r="M125" i="14"/>
  <c r="M124" i="14"/>
  <c r="M123" i="14"/>
  <c r="M122" i="14"/>
  <c r="M121" i="14"/>
  <c r="M120" i="14"/>
  <c r="M119" i="14"/>
  <c r="M118" i="14"/>
  <c r="M117" i="14"/>
  <c r="M116" i="14"/>
  <c r="M115" i="14"/>
  <c r="M114" i="14"/>
  <c r="M113" i="14"/>
  <c r="M112" i="14"/>
  <c r="M111" i="14"/>
  <c r="M110" i="14"/>
  <c r="M109" i="14"/>
  <c r="M108" i="14"/>
  <c r="M107" i="14"/>
  <c r="M106" i="14"/>
  <c r="M105" i="14"/>
  <c r="M104" i="14"/>
  <c r="M103" i="14"/>
  <c r="M102" i="14"/>
  <c r="M101" i="14"/>
  <c r="M100" i="14"/>
  <c r="M99" i="14"/>
  <c r="M98" i="14"/>
  <c r="M97" i="14"/>
  <c r="M96" i="14"/>
  <c r="M95" i="14"/>
  <c r="M94" i="14"/>
  <c r="M93" i="14"/>
  <c r="M92" i="14"/>
  <c r="M91" i="14"/>
  <c r="M90" i="14"/>
  <c r="M89" i="14"/>
  <c r="M88" i="14"/>
  <c r="M87" i="14"/>
  <c r="M86" i="14"/>
  <c r="M85" i="14"/>
  <c r="M84" i="14"/>
  <c r="M83" i="14"/>
  <c r="M82" i="14"/>
  <c r="M81" i="14"/>
  <c r="M80" i="14"/>
  <c r="M79" i="14"/>
  <c r="M78" i="14"/>
  <c r="M77" i="14"/>
  <c r="M76" i="14"/>
  <c r="M75" i="14"/>
  <c r="M74" i="14"/>
  <c r="M73" i="14"/>
  <c r="M72" i="14"/>
  <c r="M71" i="14"/>
  <c r="M70" i="14"/>
  <c r="M69" i="14"/>
  <c r="M68" i="14"/>
  <c r="M67" i="14"/>
  <c r="M66" i="14"/>
  <c r="M65" i="14"/>
  <c r="M64" i="14"/>
  <c r="M63" i="14"/>
  <c r="M62" i="14"/>
  <c r="M61" i="14"/>
  <c r="M60" i="14"/>
  <c r="M59" i="14"/>
  <c r="M58" i="14"/>
  <c r="M57" i="14"/>
  <c r="M56" i="14"/>
  <c r="M55" i="14"/>
  <c r="M54" i="14"/>
  <c r="M53" i="14"/>
  <c r="M52" i="14"/>
  <c r="M51" i="14"/>
  <c r="M50" i="14"/>
  <c r="M49" i="14"/>
  <c r="M48" i="14"/>
  <c r="M47" i="14"/>
  <c r="M46" i="14"/>
  <c r="M45" i="14"/>
  <c r="M44" i="14"/>
  <c r="M43" i="14"/>
  <c r="M42" i="14"/>
  <c r="M41" i="14"/>
  <c r="M40" i="14"/>
  <c r="M39" i="14"/>
  <c r="M38" i="14"/>
  <c r="M37" i="14"/>
  <c r="M36" i="14"/>
  <c r="M35" i="14"/>
  <c r="M34" i="14"/>
  <c r="M33" i="14"/>
  <c r="M32" i="14"/>
  <c r="M31" i="14"/>
  <c r="M30" i="14"/>
  <c r="M29" i="14"/>
  <c r="M28" i="14"/>
  <c r="M27" i="14"/>
  <c r="M26" i="14"/>
  <c r="M25" i="14"/>
  <c r="M24" i="14"/>
  <c r="M23" i="14"/>
  <c r="M22" i="14"/>
  <c r="M21" i="14"/>
  <c r="M20" i="14"/>
  <c r="M19" i="14"/>
  <c r="M18" i="14"/>
  <c r="M17" i="14"/>
  <c r="M16" i="14"/>
  <c r="M15" i="14"/>
  <c r="M14" i="14"/>
  <c r="M13" i="14"/>
  <c r="M12" i="14"/>
  <c r="M11" i="14"/>
  <c r="M10" i="14"/>
  <c r="M9" i="14"/>
  <c r="M8" i="14"/>
  <c r="M7" i="14"/>
  <c r="M6" i="14"/>
  <c r="M5" i="14"/>
  <c r="M4" i="14"/>
  <c r="M3" i="14"/>
  <c r="M2" i="14"/>
  <c r="N154" i="13"/>
  <c r="N155" i="13"/>
  <c r="N156" i="13"/>
  <c r="N157" i="13"/>
  <c r="N158" i="13"/>
  <c r="N159" i="13"/>
  <c r="N160" i="13"/>
  <c r="N161" i="13"/>
  <c r="N162" i="13"/>
  <c r="N163" i="13"/>
  <c r="N164" i="13"/>
  <c r="N165" i="13"/>
  <c r="N166" i="13"/>
  <c r="N167" i="13"/>
  <c r="N168" i="13"/>
  <c r="N121" i="13"/>
  <c r="N122" i="13"/>
  <c r="N123" i="13"/>
  <c r="N124" i="13"/>
  <c r="N125" i="13"/>
  <c r="N126" i="13"/>
  <c r="N127" i="13"/>
  <c r="N128" i="13"/>
  <c r="N129" i="13"/>
  <c r="N130" i="13"/>
  <c r="N131" i="13"/>
  <c r="N132" i="13"/>
  <c r="N133" i="13"/>
  <c r="N134" i="13"/>
  <c r="N135" i="13"/>
  <c r="N136" i="13"/>
  <c r="N137" i="13"/>
  <c r="N138" i="13"/>
  <c r="N139" i="13"/>
  <c r="N140" i="13"/>
  <c r="N141" i="13"/>
  <c r="N142" i="13"/>
  <c r="N143" i="13"/>
  <c r="N144" i="13"/>
  <c r="N145" i="13"/>
  <c r="N146" i="13"/>
  <c r="N147" i="13"/>
  <c r="N148" i="13"/>
  <c r="N149" i="13"/>
  <c r="N150" i="13"/>
  <c r="N151" i="13"/>
  <c r="N152" i="13"/>
  <c r="N153" i="13"/>
  <c r="N120" i="13"/>
  <c r="N119" i="13"/>
  <c r="N118" i="13"/>
  <c r="N117" i="13"/>
  <c r="N116" i="13"/>
  <c r="N115" i="13"/>
  <c r="N114" i="13"/>
  <c r="N113" i="13"/>
  <c r="N112" i="13"/>
  <c r="N111" i="13"/>
  <c r="N110" i="13"/>
  <c r="N109" i="13"/>
  <c r="N108" i="13"/>
  <c r="N107" i="13"/>
  <c r="N106" i="13"/>
  <c r="N105" i="13"/>
  <c r="N104" i="13"/>
  <c r="N103" i="13"/>
  <c r="N102" i="13"/>
  <c r="N101" i="13"/>
  <c r="N100" i="13"/>
  <c r="N99" i="13"/>
  <c r="N98" i="13"/>
  <c r="N97" i="13"/>
  <c r="N95" i="13"/>
  <c r="N96" i="13"/>
  <c r="N94" i="13"/>
  <c r="N93" i="13"/>
  <c r="N92" i="13"/>
  <c r="N91" i="13"/>
  <c r="N90" i="13"/>
  <c r="N89" i="13"/>
  <c r="N88" i="13"/>
  <c r="N87" i="13"/>
  <c r="N86" i="13"/>
  <c r="N85" i="13"/>
  <c r="N84" i="13"/>
  <c r="N83" i="13"/>
  <c r="N82" i="13"/>
  <c r="N81" i="13"/>
  <c r="N80" i="13"/>
  <c r="N79" i="13"/>
  <c r="N78" i="13"/>
  <c r="N77" i="13"/>
  <c r="N76" i="13"/>
  <c r="N75" i="13"/>
  <c r="N74" i="13"/>
  <c r="N73" i="13"/>
  <c r="N72" i="13"/>
  <c r="N71" i="13"/>
  <c r="N70" i="13"/>
  <c r="N69" i="13"/>
  <c r="N68" i="13"/>
  <c r="N67" i="13"/>
  <c r="N66" i="13"/>
  <c r="N65" i="13"/>
  <c r="N64" i="13"/>
  <c r="N63" i="13"/>
  <c r="N62" i="13"/>
  <c r="N61" i="13"/>
  <c r="N60" i="13"/>
  <c r="N59" i="13"/>
  <c r="N58" i="13"/>
  <c r="N57" i="13"/>
  <c r="N56" i="13"/>
  <c r="N55" i="13"/>
  <c r="N54" i="13"/>
  <c r="N53" i="13"/>
  <c r="N52" i="13"/>
  <c r="N51" i="13"/>
  <c r="N50" i="13"/>
  <c r="N49" i="13"/>
  <c r="N48" i="13"/>
  <c r="N47" i="13"/>
  <c r="N46" i="13"/>
  <c r="N45" i="13"/>
  <c r="N44" i="13"/>
  <c r="N43" i="13"/>
  <c r="N42" i="13"/>
  <c r="N41" i="13"/>
  <c r="N40" i="13"/>
  <c r="N39" i="13"/>
  <c r="N38" i="13"/>
  <c r="N37" i="13"/>
  <c r="N36" i="13"/>
  <c r="N35" i="13"/>
  <c r="N34" i="13"/>
  <c r="N33" i="13"/>
  <c r="N32" i="13"/>
  <c r="N31" i="13"/>
  <c r="N30" i="13"/>
  <c r="N29" i="13"/>
  <c r="N28" i="13"/>
  <c r="N27" i="13"/>
  <c r="N26" i="13"/>
  <c r="N25" i="13"/>
  <c r="N24" i="13"/>
  <c r="N23" i="13"/>
  <c r="N22" i="13"/>
  <c r="N21" i="13"/>
  <c r="N20" i="13"/>
  <c r="N19" i="13"/>
  <c r="N18" i="13"/>
  <c r="N17" i="13"/>
  <c r="N16" i="13"/>
  <c r="N15" i="13"/>
  <c r="N14" i="13"/>
  <c r="N13" i="13"/>
  <c r="N12" i="13"/>
  <c r="N11" i="13"/>
  <c r="N10" i="13"/>
  <c r="N9" i="13"/>
  <c r="N8" i="13"/>
  <c r="N7" i="13"/>
  <c r="N6" i="13"/>
  <c r="N5" i="13"/>
  <c r="N4" i="13"/>
  <c r="N3" i="13"/>
  <c r="N2" i="13"/>
  <c r="J50" i="15"/>
  <c r="J51" i="15"/>
  <c r="J52" i="15"/>
  <c r="J53" i="15"/>
  <c r="J54" i="15"/>
  <c r="J55" i="15"/>
  <c r="J56" i="15"/>
  <c r="J57" i="15"/>
  <c r="J58" i="15"/>
  <c r="J59" i="15"/>
  <c r="J60" i="15"/>
  <c r="J61" i="15"/>
  <c r="J62" i="15"/>
  <c r="J63" i="15"/>
  <c r="J64" i="15"/>
  <c r="J65" i="15"/>
  <c r="J66" i="15"/>
  <c r="J67" i="15"/>
  <c r="J68" i="15"/>
  <c r="J69" i="15"/>
  <c r="J70" i="15"/>
  <c r="J71" i="15"/>
  <c r="J72" i="15"/>
  <c r="J73" i="15"/>
  <c r="J74" i="15"/>
  <c r="J75" i="15"/>
  <c r="J76" i="15"/>
  <c r="J77" i="15"/>
  <c r="J78" i="15"/>
  <c r="J79" i="15"/>
  <c r="J80" i="15"/>
  <c r="J81" i="15"/>
  <c r="J82" i="15"/>
  <c r="J83" i="15"/>
  <c r="J84" i="15"/>
  <c r="J85" i="15"/>
  <c r="J86" i="15"/>
  <c r="J87" i="15"/>
  <c r="J88" i="15"/>
  <c r="J89" i="15"/>
  <c r="J90" i="15"/>
  <c r="J91" i="15"/>
  <c r="J92" i="15"/>
  <c r="J93" i="15"/>
  <c r="J94" i="15"/>
  <c r="J95" i="15"/>
  <c r="J96" i="15"/>
  <c r="J97" i="15"/>
  <c r="J98" i="15"/>
  <c r="J99" i="15"/>
  <c r="J100" i="15"/>
  <c r="J101" i="15"/>
  <c r="J102" i="15"/>
  <c r="J103" i="15"/>
  <c r="J104" i="15"/>
  <c r="J105" i="15"/>
  <c r="J106" i="15"/>
  <c r="J107" i="15"/>
  <c r="J108" i="15"/>
  <c r="J109" i="15"/>
  <c r="J110" i="15"/>
  <c r="J111" i="15"/>
  <c r="J112" i="15"/>
  <c r="J113" i="15"/>
  <c r="J114" i="15"/>
  <c r="J115" i="15"/>
  <c r="J116" i="15"/>
  <c r="J117" i="15"/>
  <c r="J118" i="15"/>
  <c r="J119" i="15"/>
  <c r="J120" i="15"/>
  <c r="J3" i="15"/>
  <c r="J4" i="15"/>
  <c r="J5" i="15"/>
  <c r="J6" i="15"/>
  <c r="J7" i="15"/>
  <c r="J8" i="15"/>
  <c r="J9" i="15"/>
  <c r="J10" i="15"/>
  <c r="J11"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J38" i="15"/>
  <c r="J39" i="15"/>
  <c r="J40" i="15"/>
  <c r="J41" i="15"/>
  <c r="J42" i="15"/>
  <c r="J43" i="15"/>
  <c r="J44" i="15"/>
  <c r="J45" i="15"/>
  <c r="J46" i="15"/>
  <c r="J47" i="15"/>
  <c r="J48" i="15"/>
  <c r="J49" i="15"/>
  <c r="J2" i="15"/>
  <c r="E3" i="5"/>
  <c r="F3" i="5"/>
  <c r="G3" i="5" s="1"/>
  <c r="E4" i="5"/>
  <c r="F4" i="5"/>
  <c r="E5" i="5"/>
  <c r="F5" i="5"/>
  <c r="E6" i="5"/>
  <c r="F6" i="5"/>
  <c r="E7" i="5"/>
  <c r="F7" i="5"/>
  <c r="E8" i="5"/>
  <c r="F8" i="5"/>
  <c r="E9" i="5"/>
  <c r="F9" i="5"/>
  <c r="E10" i="5"/>
  <c r="F10" i="5"/>
  <c r="E11" i="5"/>
  <c r="F11" i="5"/>
  <c r="E12" i="5"/>
  <c r="F12" i="5"/>
  <c r="E13" i="5"/>
  <c r="F13" i="5"/>
  <c r="E14" i="5"/>
  <c r="F14" i="5"/>
  <c r="E15" i="5"/>
  <c r="F15" i="5"/>
  <c r="E16" i="5"/>
  <c r="F16" i="5"/>
  <c r="E17" i="5"/>
  <c r="F17" i="5"/>
  <c r="E18" i="5"/>
  <c r="F18" i="5"/>
  <c r="E19" i="5"/>
  <c r="G19" i="5" s="1"/>
  <c r="F19" i="5"/>
  <c r="E20" i="5"/>
  <c r="F20" i="5"/>
  <c r="E21" i="5"/>
  <c r="F21" i="5"/>
  <c r="E22" i="5"/>
  <c r="F22" i="5"/>
  <c r="E23" i="5"/>
  <c r="G23" i="5" s="1"/>
  <c r="F23" i="5"/>
  <c r="E24" i="5"/>
  <c r="F24" i="5"/>
  <c r="E25" i="5"/>
  <c r="F25" i="5"/>
  <c r="E26" i="5"/>
  <c r="F26" i="5"/>
  <c r="E27" i="5"/>
  <c r="F27" i="5"/>
  <c r="E28" i="5"/>
  <c r="F28" i="5"/>
  <c r="E29" i="5"/>
  <c r="F29" i="5"/>
  <c r="E30" i="5"/>
  <c r="F30" i="5"/>
  <c r="E31" i="5"/>
  <c r="F31" i="5"/>
  <c r="E32" i="5"/>
  <c r="F32" i="5"/>
  <c r="E33" i="5"/>
  <c r="F33" i="5"/>
  <c r="E34" i="5"/>
  <c r="F34" i="5"/>
  <c r="E35" i="5"/>
  <c r="F35" i="5"/>
  <c r="E36" i="5"/>
  <c r="F36" i="5"/>
  <c r="E37" i="5"/>
  <c r="F37" i="5"/>
  <c r="E38" i="5"/>
  <c r="F38" i="5"/>
  <c r="E39" i="5"/>
  <c r="F39" i="5"/>
  <c r="E40" i="5"/>
  <c r="F40" i="5"/>
  <c r="E41" i="5"/>
  <c r="F41" i="5"/>
  <c r="E42" i="5"/>
  <c r="F42" i="5"/>
  <c r="E43" i="5"/>
  <c r="F43" i="5"/>
  <c r="E44" i="5"/>
  <c r="F44" i="5"/>
  <c r="E45" i="5"/>
  <c r="F45" i="5"/>
  <c r="E46" i="5"/>
  <c r="F46" i="5"/>
  <c r="E47" i="5"/>
  <c r="F47" i="5"/>
  <c r="E48" i="5"/>
  <c r="F48" i="5"/>
  <c r="E49" i="5"/>
  <c r="F49" i="5"/>
  <c r="E50" i="5"/>
  <c r="F50" i="5"/>
  <c r="E51" i="5"/>
  <c r="F51" i="5"/>
  <c r="E52" i="5"/>
  <c r="F52" i="5"/>
  <c r="E53" i="5"/>
  <c r="F53" i="5"/>
  <c r="E54" i="5"/>
  <c r="F54" i="5"/>
  <c r="E55" i="5"/>
  <c r="F55" i="5"/>
  <c r="E56" i="5"/>
  <c r="F56" i="5"/>
  <c r="E57" i="5"/>
  <c r="F57" i="5"/>
  <c r="E58" i="5"/>
  <c r="F58" i="5"/>
  <c r="E59" i="5"/>
  <c r="F59" i="5"/>
  <c r="E60" i="5"/>
  <c r="F60" i="5"/>
  <c r="E61" i="5"/>
  <c r="F61" i="5"/>
  <c r="E62" i="5"/>
  <c r="F62" i="5"/>
  <c r="E63" i="5"/>
  <c r="F63" i="5"/>
  <c r="G63" i="5" s="1"/>
  <c r="E64" i="5"/>
  <c r="F64" i="5"/>
  <c r="E65" i="5"/>
  <c r="F65" i="5"/>
  <c r="G65" i="5" s="1"/>
  <c r="E66" i="5"/>
  <c r="F66" i="5"/>
  <c r="E67" i="5"/>
  <c r="F67" i="5"/>
  <c r="G67" i="5" s="1"/>
  <c r="E68" i="5"/>
  <c r="F68" i="5"/>
  <c r="E69" i="5"/>
  <c r="F69" i="5"/>
  <c r="E70" i="5"/>
  <c r="F70" i="5"/>
  <c r="E71" i="5"/>
  <c r="F71" i="5"/>
  <c r="E72" i="5"/>
  <c r="F72" i="5"/>
  <c r="E73" i="5"/>
  <c r="F73" i="5"/>
  <c r="E74" i="5"/>
  <c r="F74" i="5"/>
  <c r="E75" i="5"/>
  <c r="F75" i="5"/>
  <c r="G75" i="5" s="1"/>
  <c r="E76" i="5"/>
  <c r="F76" i="5"/>
  <c r="E77" i="5"/>
  <c r="F77" i="5"/>
  <c r="G77" i="5" s="1"/>
  <c r="E78" i="5"/>
  <c r="F78" i="5"/>
  <c r="E79" i="5"/>
  <c r="F79" i="5"/>
  <c r="G79" i="5" s="1"/>
  <c r="E80" i="5"/>
  <c r="F80" i="5"/>
  <c r="E81" i="5"/>
  <c r="F81" i="5"/>
  <c r="E82" i="5"/>
  <c r="F82" i="5"/>
  <c r="E83" i="5"/>
  <c r="F83" i="5"/>
  <c r="E84" i="5"/>
  <c r="F84" i="5"/>
  <c r="E85" i="5"/>
  <c r="F85" i="5"/>
  <c r="E86" i="5"/>
  <c r="F86" i="5"/>
  <c r="E87" i="5"/>
  <c r="F87" i="5"/>
  <c r="E88" i="5"/>
  <c r="F88" i="5"/>
  <c r="E89" i="5"/>
  <c r="F89" i="5"/>
  <c r="E90" i="5"/>
  <c r="F90" i="5"/>
  <c r="E91" i="5"/>
  <c r="F91" i="5"/>
  <c r="G91" i="5" s="1"/>
  <c r="E92" i="5"/>
  <c r="G92" i="5" s="1"/>
  <c r="F92" i="5"/>
  <c r="E93" i="5"/>
  <c r="F93" i="5"/>
  <c r="E94" i="5"/>
  <c r="G94" i="5" s="1"/>
  <c r="F94" i="5"/>
  <c r="E95" i="5"/>
  <c r="F95" i="5"/>
  <c r="E96" i="5"/>
  <c r="G96" i="5" s="1"/>
  <c r="F96" i="5"/>
  <c r="E97" i="5"/>
  <c r="F97" i="5"/>
  <c r="E98" i="5"/>
  <c r="G98" i="5" s="1"/>
  <c r="F98" i="5"/>
  <c r="E99" i="5"/>
  <c r="F99" i="5"/>
  <c r="G99" i="5" s="1"/>
  <c r="E100" i="5"/>
  <c r="G100" i="5" s="1"/>
  <c r="F100" i="5"/>
  <c r="E101" i="5"/>
  <c r="F101" i="5"/>
  <c r="E102" i="5"/>
  <c r="F102" i="5"/>
  <c r="E103" i="5"/>
  <c r="F103" i="5"/>
  <c r="E104" i="5"/>
  <c r="G104" i="5" s="1"/>
  <c r="F104" i="5"/>
  <c r="E105" i="5"/>
  <c r="F105" i="5"/>
  <c r="E106" i="5"/>
  <c r="F106" i="5"/>
  <c r="E107" i="5"/>
  <c r="F107" i="5"/>
  <c r="E108" i="5"/>
  <c r="F108" i="5"/>
  <c r="E109" i="5"/>
  <c r="F109" i="5"/>
  <c r="E110" i="5"/>
  <c r="F110" i="5"/>
  <c r="E111" i="5"/>
  <c r="F111" i="5"/>
  <c r="G111" i="5" s="1"/>
  <c r="F2" i="5"/>
  <c r="E2" i="5"/>
  <c r="F2" i="6"/>
  <c r="G2" i="6" s="1"/>
  <c r="E2" i="6"/>
  <c r="F3" i="6"/>
  <c r="E3" i="6"/>
  <c r="F4" i="6"/>
  <c r="E4" i="6"/>
  <c r="F57" i="6"/>
  <c r="E57" i="6"/>
  <c r="F58" i="6"/>
  <c r="E58" i="6"/>
  <c r="F59" i="6"/>
  <c r="E59" i="6"/>
  <c r="F60" i="6"/>
  <c r="E60" i="6"/>
  <c r="F43" i="6"/>
  <c r="E43" i="6"/>
  <c r="F44" i="6"/>
  <c r="E44" i="6"/>
  <c r="F45" i="6"/>
  <c r="E45" i="6"/>
  <c r="F46" i="6"/>
  <c r="E46" i="6"/>
  <c r="F47" i="6"/>
  <c r="E47" i="6"/>
  <c r="F48" i="6"/>
  <c r="E48" i="6"/>
  <c r="F49" i="6"/>
  <c r="E49" i="6"/>
  <c r="F50" i="6"/>
  <c r="E50" i="6"/>
  <c r="F51" i="6"/>
  <c r="E51" i="6"/>
  <c r="F52" i="6"/>
  <c r="E52" i="6"/>
  <c r="F53" i="6"/>
  <c r="E53" i="6"/>
  <c r="F54" i="6"/>
  <c r="E54" i="6"/>
  <c r="F55" i="6"/>
  <c r="E55" i="6"/>
  <c r="F56" i="6"/>
  <c r="E56" i="6"/>
  <c r="F36" i="6"/>
  <c r="E36" i="6"/>
  <c r="F37" i="6"/>
  <c r="E37" i="6"/>
  <c r="F38" i="6"/>
  <c r="E38" i="6"/>
  <c r="F39" i="6"/>
  <c r="E39" i="6"/>
  <c r="F40" i="6"/>
  <c r="E40" i="6"/>
  <c r="F41" i="6"/>
  <c r="E41" i="6"/>
  <c r="F42" i="6"/>
  <c r="E42" i="6"/>
  <c r="F25" i="6"/>
  <c r="E25" i="6"/>
  <c r="F26" i="6"/>
  <c r="E26" i="6"/>
  <c r="F27" i="6"/>
  <c r="E27" i="6"/>
  <c r="F28" i="6"/>
  <c r="E28" i="6"/>
  <c r="F29" i="6"/>
  <c r="E29" i="6"/>
  <c r="F30" i="6"/>
  <c r="E30" i="6"/>
  <c r="F31" i="6"/>
  <c r="E31" i="6"/>
  <c r="F32" i="6"/>
  <c r="E32" i="6"/>
  <c r="F33" i="6"/>
  <c r="E33" i="6"/>
  <c r="F34" i="6"/>
  <c r="G34" i="6" s="1"/>
  <c r="E34" i="6"/>
  <c r="F35" i="6"/>
  <c r="E35" i="6"/>
  <c r="F6" i="6"/>
  <c r="G6" i="6" s="1"/>
  <c r="E6" i="6"/>
  <c r="F7" i="6"/>
  <c r="E7" i="6"/>
  <c r="F8" i="6"/>
  <c r="E8" i="6"/>
  <c r="F9" i="6"/>
  <c r="E9" i="6"/>
  <c r="F10" i="6"/>
  <c r="E10" i="6"/>
  <c r="F11" i="6"/>
  <c r="E11" i="6"/>
  <c r="F12" i="6"/>
  <c r="E12" i="6"/>
  <c r="F13" i="6"/>
  <c r="E13" i="6"/>
  <c r="F14" i="6"/>
  <c r="E14" i="6"/>
  <c r="F15" i="6"/>
  <c r="E15" i="6"/>
  <c r="F16" i="6"/>
  <c r="E16" i="6"/>
  <c r="F17" i="6"/>
  <c r="E17" i="6"/>
  <c r="F18" i="6"/>
  <c r="E18" i="6"/>
  <c r="F19" i="6"/>
  <c r="E19" i="6"/>
  <c r="F20" i="6"/>
  <c r="E20" i="6"/>
  <c r="F21" i="6"/>
  <c r="E21" i="6"/>
  <c r="F22" i="6"/>
  <c r="E22" i="6"/>
  <c r="F23" i="6"/>
  <c r="E23" i="6"/>
  <c r="F24" i="6"/>
  <c r="E24" i="6"/>
  <c r="E5" i="6"/>
  <c r="F5" i="6"/>
  <c r="G124" i="6"/>
  <c r="E117" i="6"/>
  <c r="E118" i="6"/>
  <c r="E119" i="6"/>
  <c r="E120" i="6"/>
  <c r="E121" i="6"/>
  <c r="E122" i="6"/>
  <c r="E123" i="6"/>
  <c r="D102" i="14"/>
  <c r="C3" i="14"/>
  <c r="D3" i="14"/>
  <c r="C4" i="14"/>
  <c r="D4" i="14"/>
  <c r="C5" i="14"/>
  <c r="D5" i="14"/>
  <c r="C6" i="14"/>
  <c r="D6" i="14"/>
  <c r="C7" i="14"/>
  <c r="D7" i="14"/>
  <c r="C8" i="14"/>
  <c r="D8" i="14"/>
  <c r="C9" i="14"/>
  <c r="D9" i="14"/>
  <c r="C10" i="14"/>
  <c r="D10" i="14"/>
  <c r="C11" i="14"/>
  <c r="D11" i="14"/>
  <c r="C12" i="14"/>
  <c r="D12" i="14"/>
  <c r="C13" i="14"/>
  <c r="D13" i="14"/>
  <c r="C14" i="14"/>
  <c r="D14" i="14"/>
  <c r="C15" i="14"/>
  <c r="D15" i="14"/>
  <c r="C16" i="14"/>
  <c r="D16" i="14"/>
  <c r="C17" i="14"/>
  <c r="D17" i="14"/>
  <c r="C18" i="14"/>
  <c r="D18" i="14"/>
  <c r="C19" i="14"/>
  <c r="D19" i="14"/>
  <c r="C20" i="14"/>
  <c r="D20" i="14"/>
  <c r="C21" i="14"/>
  <c r="D21" i="14"/>
  <c r="C22" i="14"/>
  <c r="D22" i="14"/>
  <c r="C23" i="14"/>
  <c r="D23" i="14"/>
  <c r="C24" i="14"/>
  <c r="D24" i="14"/>
  <c r="C25" i="14"/>
  <c r="D25" i="14"/>
  <c r="C26" i="14"/>
  <c r="D26" i="14"/>
  <c r="C27" i="14"/>
  <c r="D27" i="14"/>
  <c r="C28" i="14"/>
  <c r="D28" i="14"/>
  <c r="C29" i="14"/>
  <c r="D29" i="14"/>
  <c r="C30" i="14"/>
  <c r="D30" i="14"/>
  <c r="C31" i="14"/>
  <c r="D31" i="14"/>
  <c r="C32" i="14"/>
  <c r="D32" i="14"/>
  <c r="C33" i="14"/>
  <c r="D33" i="14"/>
  <c r="C34" i="14"/>
  <c r="D34" i="14"/>
  <c r="C35" i="14"/>
  <c r="D35" i="14"/>
  <c r="C36" i="14"/>
  <c r="D36" i="14"/>
  <c r="C37" i="14"/>
  <c r="D37" i="14"/>
  <c r="C38" i="14"/>
  <c r="D38" i="14"/>
  <c r="C39" i="14"/>
  <c r="D39" i="14"/>
  <c r="C40" i="14"/>
  <c r="D40" i="14"/>
  <c r="C41" i="14"/>
  <c r="D41" i="14"/>
  <c r="C42" i="14"/>
  <c r="D42" i="14"/>
  <c r="C43" i="14"/>
  <c r="D43" i="14"/>
  <c r="E43" i="14" s="1"/>
  <c r="C44" i="14"/>
  <c r="D44" i="14"/>
  <c r="C45" i="14"/>
  <c r="D45" i="14"/>
  <c r="C46" i="14"/>
  <c r="D46" i="14"/>
  <c r="C47" i="14"/>
  <c r="D47" i="14"/>
  <c r="C48" i="14"/>
  <c r="E48" i="14" s="1"/>
  <c r="D48" i="14"/>
  <c r="C49" i="14"/>
  <c r="D49" i="14"/>
  <c r="C50" i="14"/>
  <c r="D50" i="14"/>
  <c r="E50" i="14" s="1"/>
  <c r="C51" i="14"/>
  <c r="D51" i="14"/>
  <c r="C52" i="14"/>
  <c r="D52" i="14"/>
  <c r="E52" i="14" s="1"/>
  <c r="C53" i="14"/>
  <c r="D53" i="14"/>
  <c r="E53" i="14" s="1"/>
  <c r="C54" i="14"/>
  <c r="D54" i="14"/>
  <c r="C55" i="14"/>
  <c r="D55" i="14"/>
  <c r="C56" i="14"/>
  <c r="D56" i="14"/>
  <c r="E56" i="14" s="1"/>
  <c r="C57" i="14"/>
  <c r="D57" i="14"/>
  <c r="C58" i="14"/>
  <c r="D58" i="14"/>
  <c r="E58" i="14" s="1"/>
  <c r="C59" i="14"/>
  <c r="D59" i="14"/>
  <c r="C60" i="14"/>
  <c r="D60" i="14"/>
  <c r="C61" i="14"/>
  <c r="D61" i="14"/>
  <c r="C62" i="14"/>
  <c r="D62" i="14"/>
  <c r="C63" i="14"/>
  <c r="D63" i="14"/>
  <c r="C64" i="14"/>
  <c r="D64" i="14"/>
  <c r="C65" i="14"/>
  <c r="D65" i="14"/>
  <c r="C66" i="14"/>
  <c r="D66" i="14"/>
  <c r="C67" i="14"/>
  <c r="D67" i="14"/>
  <c r="C68" i="14"/>
  <c r="D68" i="14"/>
  <c r="E68" i="14" s="1"/>
  <c r="C69" i="14"/>
  <c r="D69" i="14"/>
  <c r="C70" i="14"/>
  <c r="D70" i="14"/>
  <c r="C71" i="14"/>
  <c r="D71" i="14"/>
  <c r="C72" i="14"/>
  <c r="D72" i="14"/>
  <c r="E72" i="14" s="1"/>
  <c r="C73" i="14"/>
  <c r="D73" i="14"/>
  <c r="C74" i="14"/>
  <c r="D74" i="14"/>
  <c r="C75" i="14"/>
  <c r="D75" i="14"/>
  <c r="E75" i="14" s="1"/>
  <c r="C76" i="14"/>
  <c r="D76" i="14"/>
  <c r="E76" i="14" s="1"/>
  <c r="C77" i="14"/>
  <c r="D77" i="14"/>
  <c r="C78" i="14"/>
  <c r="D78" i="14"/>
  <c r="C79" i="14"/>
  <c r="D79" i="14"/>
  <c r="C80" i="14"/>
  <c r="D80" i="14"/>
  <c r="E80" i="14" s="1"/>
  <c r="C81" i="14"/>
  <c r="D81" i="14"/>
  <c r="C82" i="14"/>
  <c r="D82" i="14"/>
  <c r="E82" i="14" s="1"/>
  <c r="C83" i="14"/>
  <c r="D83" i="14"/>
  <c r="C84" i="14"/>
  <c r="D84" i="14"/>
  <c r="C85" i="14"/>
  <c r="D85" i="14"/>
  <c r="C86" i="14"/>
  <c r="D86" i="14"/>
  <c r="C87" i="14"/>
  <c r="D87" i="14"/>
  <c r="C88" i="14"/>
  <c r="D88" i="14"/>
  <c r="E88" i="14" s="1"/>
  <c r="C89" i="14"/>
  <c r="D89" i="14"/>
  <c r="C90" i="14"/>
  <c r="D90" i="14"/>
  <c r="E90" i="14" s="1"/>
  <c r="C91" i="14"/>
  <c r="D91" i="14"/>
  <c r="C92" i="14"/>
  <c r="D92" i="14"/>
  <c r="C93" i="14"/>
  <c r="D93" i="14"/>
  <c r="C94" i="14"/>
  <c r="D94" i="14"/>
  <c r="C95" i="14"/>
  <c r="D95" i="14"/>
  <c r="C96" i="14"/>
  <c r="D96" i="14"/>
  <c r="C97" i="14"/>
  <c r="D97" i="14"/>
  <c r="C98" i="14"/>
  <c r="D98" i="14"/>
  <c r="C99" i="14"/>
  <c r="D99" i="14"/>
  <c r="C100" i="14"/>
  <c r="D100" i="14"/>
  <c r="C101" i="14"/>
  <c r="D101" i="14"/>
  <c r="C102" i="14"/>
  <c r="C103" i="14"/>
  <c r="D103" i="14"/>
  <c r="C104" i="14"/>
  <c r="D104" i="14"/>
  <c r="C105" i="14"/>
  <c r="D105" i="14"/>
  <c r="C106" i="14"/>
  <c r="D106" i="14"/>
  <c r="C107" i="14"/>
  <c r="D107" i="14"/>
  <c r="E107" i="14" s="1"/>
  <c r="C108" i="14"/>
  <c r="D108" i="14"/>
  <c r="C109" i="14"/>
  <c r="D109" i="14"/>
  <c r="C110" i="14"/>
  <c r="D110" i="14"/>
  <c r="C111" i="14"/>
  <c r="D111" i="14"/>
  <c r="C112" i="14"/>
  <c r="D112" i="14"/>
  <c r="C113" i="14"/>
  <c r="D113" i="14"/>
  <c r="C114" i="14"/>
  <c r="D114" i="14"/>
  <c r="C115" i="14"/>
  <c r="D115" i="14"/>
  <c r="C116" i="14"/>
  <c r="D116" i="14"/>
  <c r="C117" i="14"/>
  <c r="D117" i="14"/>
  <c r="C118" i="14"/>
  <c r="D118" i="14"/>
  <c r="E118" i="14" s="1"/>
  <c r="C119" i="14"/>
  <c r="D119" i="14"/>
  <c r="C120" i="14"/>
  <c r="D120" i="14"/>
  <c r="E120" i="14" s="1"/>
  <c r="C121" i="14"/>
  <c r="D121" i="14"/>
  <c r="E121" i="14" s="1"/>
  <c r="C122" i="14"/>
  <c r="D122" i="14"/>
  <c r="C123" i="14"/>
  <c r="D123" i="14"/>
  <c r="E123" i="14" s="1"/>
  <c r="C124" i="14"/>
  <c r="D124" i="14"/>
  <c r="C125" i="14"/>
  <c r="D125" i="14"/>
  <c r="C126" i="14"/>
  <c r="D126" i="14"/>
  <c r="C127" i="14"/>
  <c r="D127" i="14"/>
  <c r="E127" i="14" s="1"/>
  <c r="C128" i="14"/>
  <c r="D128" i="14"/>
  <c r="C129" i="14"/>
  <c r="D129" i="14"/>
  <c r="E129" i="14" s="1"/>
  <c r="C130" i="14"/>
  <c r="D130" i="14"/>
  <c r="C131" i="14"/>
  <c r="D131" i="14"/>
  <c r="C132" i="14"/>
  <c r="D132" i="14"/>
  <c r="C133" i="14"/>
  <c r="D133" i="14"/>
  <c r="E133" i="14" s="1"/>
  <c r="C134" i="14"/>
  <c r="D134" i="14"/>
  <c r="C135" i="14"/>
  <c r="D135" i="14"/>
  <c r="E135" i="14" s="1"/>
  <c r="C136" i="14"/>
  <c r="D136" i="14"/>
  <c r="C137" i="14"/>
  <c r="D2" i="14"/>
  <c r="C2" i="14"/>
  <c r="E11" i="14"/>
  <c r="D132" i="17"/>
  <c r="D3" i="17"/>
  <c r="C3" i="17"/>
  <c r="D4" i="17"/>
  <c r="E4" i="17" s="1"/>
  <c r="C4" i="17"/>
  <c r="D5" i="17"/>
  <c r="C5" i="17"/>
  <c r="D6" i="17"/>
  <c r="E6" i="17" s="1"/>
  <c r="C6" i="17"/>
  <c r="D7" i="17"/>
  <c r="C7" i="17"/>
  <c r="C8" i="17"/>
  <c r="D8" i="17"/>
  <c r="D9" i="17"/>
  <c r="C9" i="17"/>
  <c r="D10" i="17"/>
  <c r="C10" i="17"/>
  <c r="D11" i="17"/>
  <c r="C11" i="17"/>
  <c r="D12" i="17"/>
  <c r="C12" i="17"/>
  <c r="D13" i="17"/>
  <c r="C13" i="17"/>
  <c r="D14" i="17"/>
  <c r="C14" i="17"/>
  <c r="D15" i="17"/>
  <c r="C15" i="17"/>
  <c r="D16" i="17"/>
  <c r="C16" i="17"/>
  <c r="D17" i="17"/>
  <c r="C17" i="17"/>
  <c r="D18" i="17"/>
  <c r="C18" i="17"/>
  <c r="D19" i="17"/>
  <c r="C19" i="17"/>
  <c r="D20" i="17"/>
  <c r="C20" i="17"/>
  <c r="C21" i="17"/>
  <c r="D21" i="17"/>
  <c r="D22" i="17"/>
  <c r="C22" i="17"/>
  <c r="D23" i="17"/>
  <c r="C23" i="17"/>
  <c r="D24" i="17"/>
  <c r="C24" i="17"/>
  <c r="D25" i="17"/>
  <c r="C25" i="17"/>
  <c r="D26" i="17"/>
  <c r="C26" i="17"/>
  <c r="D27" i="17"/>
  <c r="C27" i="17"/>
  <c r="C28" i="17"/>
  <c r="D28" i="17"/>
  <c r="C29" i="17"/>
  <c r="D29" i="17"/>
  <c r="D30" i="17"/>
  <c r="C30" i="17"/>
  <c r="C32" i="17"/>
  <c r="D32" i="17"/>
  <c r="D31" i="17"/>
  <c r="C31" i="17"/>
  <c r="D33" i="17"/>
  <c r="C33" i="17"/>
  <c r="C34" i="17"/>
  <c r="D34" i="17"/>
  <c r="D35" i="17"/>
  <c r="C35" i="17"/>
  <c r="D36" i="17"/>
  <c r="E36" i="17" s="1"/>
  <c r="C36" i="17"/>
  <c r="C37" i="17"/>
  <c r="D37" i="17"/>
  <c r="D38" i="17"/>
  <c r="C38" i="17"/>
  <c r="D39" i="17"/>
  <c r="C39" i="17"/>
  <c r="D40" i="17"/>
  <c r="C40" i="17"/>
  <c r="D41" i="17"/>
  <c r="C41" i="17"/>
  <c r="D42" i="17"/>
  <c r="C42" i="17"/>
  <c r="D43" i="17"/>
  <c r="C43" i="17"/>
  <c r="D44" i="17"/>
  <c r="C44" i="17"/>
  <c r="C45" i="17"/>
  <c r="D45" i="17"/>
  <c r="D46" i="17"/>
  <c r="C46" i="17"/>
  <c r="D47" i="17"/>
  <c r="C47" i="17"/>
  <c r="D48" i="17"/>
  <c r="C48" i="17"/>
  <c r="D49" i="17"/>
  <c r="C49" i="17"/>
  <c r="D50" i="17"/>
  <c r="C50" i="17"/>
  <c r="D51" i="17"/>
  <c r="C51" i="17"/>
  <c r="D52" i="17"/>
  <c r="C52" i="17"/>
  <c r="D53" i="17"/>
  <c r="C53" i="17"/>
  <c r="D54" i="17"/>
  <c r="C54" i="17"/>
  <c r="D55" i="17"/>
  <c r="C55" i="17"/>
  <c r="D56" i="17"/>
  <c r="C56" i="17"/>
  <c r="D57" i="17"/>
  <c r="C57" i="17"/>
  <c r="D58" i="17"/>
  <c r="C58" i="17"/>
  <c r="D59" i="17"/>
  <c r="C59" i="17"/>
  <c r="D60" i="17"/>
  <c r="C60" i="17"/>
  <c r="D61" i="17"/>
  <c r="C61" i="17"/>
  <c r="D62" i="17"/>
  <c r="C62" i="17"/>
  <c r="D63" i="17"/>
  <c r="C63" i="17"/>
  <c r="D64" i="17"/>
  <c r="C64" i="17"/>
  <c r="C65" i="17"/>
  <c r="D65" i="17"/>
  <c r="D66" i="17"/>
  <c r="C66" i="17"/>
  <c r="C67" i="17"/>
  <c r="D67" i="17"/>
  <c r="D68" i="17"/>
  <c r="E68" i="17" s="1"/>
  <c r="C68" i="17"/>
  <c r="D69" i="17"/>
  <c r="C69" i="17"/>
  <c r="D70" i="17"/>
  <c r="C70" i="17"/>
  <c r="D71" i="17"/>
  <c r="C71" i="17"/>
  <c r="D72" i="17"/>
  <c r="E72" i="17" s="1"/>
  <c r="C72" i="17"/>
  <c r="C73" i="17"/>
  <c r="D73" i="17"/>
  <c r="D74" i="17"/>
  <c r="C74" i="17"/>
  <c r="D75" i="17"/>
  <c r="C75" i="17"/>
  <c r="D76" i="17"/>
  <c r="C76" i="17"/>
  <c r="D77" i="17"/>
  <c r="C77" i="17"/>
  <c r="D78" i="17"/>
  <c r="C78" i="17"/>
  <c r="D79" i="17"/>
  <c r="C79" i="17"/>
  <c r="D80" i="17"/>
  <c r="E80" i="17" s="1"/>
  <c r="C80" i="17"/>
  <c r="D81" i="17"/>
  <c r="C81" i="17"/>
  <c r="D82" i="17"/>
  <c r="C82" i="17"/>
  <c r="D83" i="17"/>
  <c r="C83" i="17"/>
  <c r="D84" i="17"/>
  <c r="C84" i="17"/>
  <c r="D85" i="17"/>
  <c r="C85" i="17"/>
  <c r="D86" i="17"/>
  <c r="C86" i="17"/>
  <c r="C87" i="17"/>
  <c r="D87" i="17"/>
  <c r="C88" i="17"/>
  <c r="E88" i="17" s="1"/>
  <c r="D88" i="17"/>
  <c r="D89" i="17"/>
  <c r="C89" i="17"/>
  <c r="C90" i="17"/>
  <c r="D90" i="17"/>
  <c r="C91" i="17"/>
  <c r="D91" i="17"/>
  <c r="D92" i="17"/>
  <c r="C92" i="17"/>
  <c r="D93" i="17"/>
  <c r="C93" i="17"/>
  <c r="D94" i="17"/>
  <c r="E94" i="17" s="1"/>
  <c r="C94" i="17"/>
  <c r="D95" i="17"/>
  <c r="C95" i="17"/>
  <c r="D96" i="17"/>
  <c r="C96" i="17"/>
  <c r="C97" i="17"/>
  <c r="D97" i="17"/>
  <c r="D99" i="17"/>
  <c r="E99" i="17" s="1"/>
  <c r="C99" i="17"/>
  <c r="D98" i="17"/>
  <c r="C98" i="17"/>
  <c r="D100" i="17"/>
  <c r="C100" i="17"/>
  <c r="D101" i="17"/>
  <c r="C101" i="17"/>
  <c r="D102" i="17"/>
  <c r="C102" i="17"/>
  <c r="D103" i="17"/>
  <c r="C103" i="17"/>
  <c r="D104" i="17"/>
  <c r="C104" i="17"/>
  <c r="D105" i="17"/>
  <c r="C105" i="17"/>
  <c r="D106" i="17"/>
  <c r="C106" i="17"/>
  <c r="C107" i="17"/>
  <c r="D107" i="17"/>
  <c r="C108" i="17"/>
  <c r="D108" i="17"/>
  <c r="D109" i="17"/>
  <c r="C109" i="17"/>
  <c r="D110" i="17"/>
  <c r="C110" i="17"/>
  <c r="D111" i="17"/>
  <c r="C111" i="17"/>
  <c r="D112" i="17"/>
  <c r="C112" i="17"/>
  <c r="C113" i="17"/>
  <c r="D113" i="17"/>
  <c r="D114" i="17"/>
  <c r="C114" i="17"/>
  <c r="D115" i="17"/>
  <c r="C115" i="17"/>
  <c r="D116" i="17"/>
  <c r="E116" i="17" s="1"/>
  <c r="C116" i="17"/>
  <c r="D117" i="17"/>
  <c r="C117" i="17"/>
  <c r="D118" i="17"/>
  <c r="C118" i="17"/>
  <c r="D119" i="17"/>
  <c r="C119" i="17"/>
  <c r="D120" i="17"/>
  <c r="C120" i="17"/>
  <c r="D121" i="17"/>
  <c r="C121" i="17"/>
  <c r="D122" i="17"/>
  <c r="C122" i="17"/>
  <c r="D123" i="17"/>
  <c r="C123" i="17"/>
  <c r="D124" i="17"/>
  <c r="C124" i="17"/>
  <c r="D125" i="17"/>
  <c r="C125" i="17"/>
  <c r="D126" i="17"/>
  <c r="C126" i="17"/>
  <c r="C127" i="17"/>
  <c r="D127" i="17"/>
  <c r="D128" i="17"/>
  <c r="C128" i="17"/>
  <c r="D129" i="17"/>
  <c r="C129" i="17"/>
  <c r="D130" i="17"/>
  <c r="C130" i="17"/>
  <c r="D131" i="17"/>
  <c r="C131" i="17"/>
  <c r="C132" i="17"/>
  <c r="E132" i="17" s="1"/>
  <c r="D133" i="17"/>
  <c r="C133" i="17"/>
  <c r="C134" i="17"/>
  <c r="D134" i="17"/>
  <c r="C135" i="17"/>
  <c r="D135" i="17"/>
  <c r="C136" i="17"/>
  <c r="D136" i="17"/>
  <c r="C137" i="17"/>
  <c r="D137" i="17"/>
  <c r="C138" i="17"/>
  <c r="D138" i="17"/>
  <c r="D139" i="17"/>
  <c r="C139" i="17"/>
  <c r="D140" i="17"/>
  <c r="C140" i="17"/>
  <c r="D141" i="17"/>
  <c r="C141" i="17"/>
  <c r="C142" i="17"/>
  <c r="D142" i="17"/>
  <c r="C143" i="17"/>
  <c r="D143" i="17"/>
  <c r="D144" i="17"/>
  <c r="C144" i="17"/>
  <c r="D145" i="17"/>
  <c r="C145" i="17"/>
  <c r="D146" i="17"/>
  <c r="E146" i="17" s="1"/>
  <c r="C146" i="17"/>
  <c r="C147" i="17"/>
  <c r="D147" i="17"/>
  <c r="C2" i="17"/>
  <c r="E2" i="17" s="1"/>
  <c r="D2" i="17"/>
  <c r="E135" i="13"/>
  <c r="F135" i="13" s="1"/>
  <c r="D135" i="13"/>
  <c r="E136" i="13"/>
  <c r="D136" i="13"/>
  <c r="E137" i="13"/>
  <c r="F137" i="13" s="1"/>
  <c r="D137" i="13"/>
  <c r="E138" i="13"/>
  <c r="D138" i="13"/>
  <c r="E139" i="13"/>
  <c r="F139" i="13" s="1"/>
  <c r="D139" i="13"/>
  <c r="E140" i="13"/>
  <c r="D140" i="13"/>
  <c r="E141" i="13"/>
  <c r="D141" i="13"/>
  <c r="E142" i="13"/>
  <c r="D142" i="13"/>
  <c r="E143" i="13"/>
  <c r="F143" i="13" s="1"/>
  <c r="D143" i="13"/>
  <c r="E144" i="13"/>
  <c r="D144" i="13"/>
  <c r="E145" i="13"/>
  <c r="F145" i="13" s="1"/>
  <c r="D145" i="13"/>
  <c r="E146" i="13"/>
  <c r="D146" i="13"/>
  <c r="E147" i="13"/>
  <c r="F147" i="13" s="1"/>
  <c r="D147" i="13"/>
  <c r="E148" i="13"/>
  <c r="D148" i="13"/>
  <c r="E149" i="13"/>
  <c r="F149" i="13" s="1"/>
  <c r="D149" i="13"/>
  <c r="E150" i="13"/>
  <c r="D150" i="13"/>
  <c r="E151" i="13"/>
  <c r="F151" i="13" s="1"/>
  <c r="D151" i="13"/>
  <c r="E152" i="13"/>
  <c r="D152" i="13"/>
  <c r="E153" i="13"/>
  <c r="F153" i="13" s="1"/>
  <c r="D153" i="13"/>
  <c r="E154" i="13"/>
  <c r="D154" i="13"/>
  <c r="E155" i="13"/>
  <c r="F155" i="13" s="1"/>
  <c r="D155" i="13"/>
  <c r="E156" i="13"/>
  <c r="D156" i="13"/>
  <c r="E157" i="13"/>
  <c r="F157" i="13" s="1"/>
  <c r="D157" i="13"/>
  <c r="E158" i="13"/>
  <c r="D158" i="13"/>
  <c r="E159" i="13"/>
  <c r="F159" i="13" s="1"/>
  <c r="D159" i="13"/>
  <c r="E160" i="13"/>
  <c r="D160" i="13"/>
  <c r="E161" i="13"/>
  <c r="F161" i="13" s="1"/>
  <c r="D161" i="13"/>
  <c r="E162" i="13"/>
  <c r="D162" i="13"/>
  <c r="E90" i="13"/>
  <c r="F90" i="13" s="1"/>
  <c r="D90" i="13"/>
  <c r="E91" i="13"/>
  <c r="D91" i="13"/>
  <c r="E92" i="13"/>
  <c r="F92" i="13" s="1"/>
  <c r="D92" i="13"/>
  <c r="E93" i="13"/>
  <c r="D93" i="13"/>
  <c r="E94" i="13"/>
  <c r="F94" i="13" s="1"/>
  <c r="D94" i="13"/>
  <c r="E96" i="13"/>
  <c r="D96" i="13"/>
  <c r="E95" i="13"/>
  <c r="F95" i="13" s="1"/>
  <c r="D95" i="13"/>
  <c r="E97" i="13"/>
  <c r="D97" i="13"/>
  <c r="E98" i="13"/>
  <c r="F98" i="13" s="1"/>
  <c r="D98" i="13"/>
  <c r="E99" i="13"/>
  <c r="D99" i="13"/>
  <c r="E100" i="13"/>
  <c r="F100" i="13" s="1"/>
  <c r="D100" i="13"/>
  <c r="E101" i="13"/>
  <c r="D101" i="13"/>
  <c r="E102" i="13"/>
  <c r="F102" i="13" s="1"/>
  <c r="D102" i="13"/>
  <c r="E103" i="13"/>
  <c r="D103" i="13"/>
  <c r="E104" i="13"/>
  <c r="F104" i="13" s="1"/>
  <c r="D104" i="13"/>
  <c r="E105" i="13"/>
  <c r="D105" i="13"/>
  <c r="E106" i="13"/>
  <c r="D106" i="13"/>
  <c r="E107" i="13"/>
  <c r="D107" i="13"/>
  <c r="E108" i="13"/>
  <c r="D108" i="13"/>
  <c r="E109" i="13"/>
  <c r="D109" i="13"/>
  <c r="E110" i="13"/>
  <c r="D110" i="13"/>
  <c r="E111" i="13"/>
  <c r="D111" i="13"/>
  <c r="E112" i="13"/>
  <c r="F112" i="13" s="1"/>
  <c r="D112" i="13"/>
  <c r="E113" i="13"/>
  <c r="D113" i="13"/>
  <c r="E114" i="13"/>
  <c r="F114" i="13" s="1"/>
  <c r="D114" i="13"/>
  <c r="E115" i="13"/>
  <c r="D115" i="13"/>
  <c r="E116" i="13"/>
  <c r="F116" i="13" s="1"/>
  <c r="D116" i="13"/>
  <c r="E117" i="13"/>
  <c r="D117" i="13"/>
  <c r="E118" i="13"/>
  <c r="F118" i="13" s="1"/>
  <c r="D118" i="13"/>
  <c r="E119" i="13"/>
  <c r="D119" i="13"/>
  <c r="E120" i="13"/>
  <c r="F120" i="13" s="1"/>
  <c r="D120" i="13"/>
  <c r="E121" i="13"/>
  <c r="D121" i="13"/>
  <c r="E122" i="13"/>
  <c r="F122" i="13" s="1"/>
  <c r="D122" i="13"/>
  <c r="E123" i="13"/>
  <c r="D123" i="13"/>
  <c r="E124" i="13"/>
  <c r="F124" i="13" s="1"/>
  <c r="D124" i="13"/>
  <c r="E125" i="13"/>
  <c r="D125" i="13"/>
  <c r="E126" i="13"/>
  <c r="F126" i="13" s="1"/>
  <c r="D126" i="13"/>
  <c r="E127" i="13"/>
  <c r="D127" i="13"/>
  <c r="E128" i="13"/>
  <c r="D128" i="13"/>
  <c r="E129" i="13"/>
  <c r="D129" i="13"/>
  <c r="E130" i="13"/>
  <c r="F130" i="13" s="1"/>
  <c r="D130" i="13"/>
  <c r="E131" i="13"/>
  <c r="D131" i="13"/>
  <c r="E132" i="13"/>
  <c r="F132" i="13" s="1"/>
  <c r="D132" i="13"/>
  <c r="E133" i="13"/>
  <c r="D133" i="13"/>
  <c r="E134" i="13"/>
  <c r="F134" i="13" s="1"/>
  <c r="D134" i="13"/>
  <c r="E86" i="13"/>
  <c r="D86" i="13"/>
  <c r="E87" i="13"/>
  <c r="D87" i="13"/>
  <c r="E88" i="13"/>
  <c r="D88" i="13"/>
  <c r="E89" i="13"/>
  <c r="F89" i="13" s="1"/>
  <c r="D89" i="13"/>
  <c r="E58" i="13"/>
  <c r="D58" i="13"/>
  <c r="E59" i="13"/>
  <c r="D59" i="13"/>
  <c r="E60" i="13"/>
  <c r="D60" i="13"/>
  <c r="E61" i="13"/>
  <c r="F61" i="13" s="1"/>
  <c r="D61" i="13"/>
  <c r="E62" i="13"/>
  <c r="D62" i="13"/>
  <c r="E63" i="13"/>
  <c r="F63" i="13" s="1"/>
  <c r="D63" i="13"/>
  <c r="E64" i="13"/>
  <c r="D64" i="13"/>
  <c r="E65" i="13"/>
  <c r="F65" i="13" s="1"/>
  <c r="D65" i="13"/>
  <c r="E66" i="13"/>
  <c r="D66" i="13"/>
  <c r="E67" i="13"/>
  <c r="F67" i="13" s="1"/>
  <c r="D67" i="13"/>
  <c r="E68" i="13"/>
  <c r="D68" i="13"/>
  <c r="E69" i="13"/>
  <c r="F69" i="13" s="1"/>
  <c r="D69" i="13"/>
  <c r="E70" i="13"/>
  <c r="D70" i="13"/>
  <c r="E71" i="13"/>
  <c r="F71" i="13" s="1"/>
  <c r="D71" i="13"/>
  <c r="E72" i="13"/>
  <c r="D72" i="13"/>
  <c r="E73" i="13"/>
  <c r="F73" i="13" s="1"/>
  <c r="D73" i="13"/>
  <c r="E74" i="13"/>
  <c r="D74" i="13"/>
  <c r="E75" i="13"/>
  <c r="F75" i="13" s="1"/>
  <c r="D75" i="13"/>
  <c r="E76" i="13"/>
  <c r="D76" i="13"/>
  <c r="E77" i="13"/>
  <c r="F77" i="13" s="1"/>
  <c r="D77" i="13"/>
  <c r="E78" i="13"/>
  <c r="D78" i="13"/>
  <c r="E79" i="13"/>
  <c r="F79" i="13" s="1"/>
  <c r="D79" i="13"/>
  <c r="E80" i="13"/>
  <c r="D80" i="13"/>
  <c r="E81" i="13"/>
  <c r="F81" i="13" s="1"/>
  <c r="D81" i="13"/>
  <c r="E82" i="13"/>
  <c r="D82" i="13"/>
  <c r="E83" i="13"/>
  <c r="F83" i="13" s="1"/>
  <c r="D83" i="13"/>
  <c r="E84" i="13"/>
  <c r="D84" i="13"/>
  <c r="E52" i="13"/>
  <c r="F52" i="13" s="1"/>
  <c r="D52" i="13"/>
  <c r="E53" i="13"/>
  <c r="D53" i="13"/>
  <c r="E54" i="13"/>
  <c r="F54" i="13" s="1"/>
  <c r="D54" i="13"/>
  <c r="E55" i="13"/>
  <c r="D55" i="13"/>
  <c r="E56" i="13"/>
  <c r="F56" i="13" s="1"/>
  <c r="D56" i="13"/>
  <c r="E57" i="13"/>
  <c r="D57" i="13"/>
  <c r="E9" i="13"/>
  <c r="F9" i="13" s="1"/>
  <c r="D9" i="13"/>
  <c r="E10" i="13"/>
  <c r="D10" i="13"/>
  <c r="E11" i="13"/>
  <c r="F11" i="13" s="1"/>
  <c r="D11" i="13"/>
  <c r="E12" i="13"/>
  <c r="D12" i="13"/>
  <c r="E13" i="13"/>
  <c r="F13" i="13" s="1"/>
  <c r="D13" i="13"/>
  <c r="E14" i="13"/>
  <c r="D14" i="13"/>
  <c r="E15" i="13"/>
  <c r="D15" i="13"/>
  <c r="E16" i="13"/>
  <c r="D16" i="13"/>
  <c r="E17" i="13"/>
  <c r="F17" i="13" s="1"/>
  <c r="D17" i="13"/>
  <c r="E18" i="13"/>
  <c r="D18" i="13"/>
  <c r="E19" i="13"/>
  <c r="D19" i="13"/>
  <c r="E20" i="13"/>
  <c r="D20" i="13"/>
  <c r="E21" i="13"/>
  <c r="F21" i="13" s="1"/>
  <c r="D21" i="13"/>
  <c r="E22" i="13"/>
  <c r="D22" i="13"/>
  <c r="E23" i="13"/>
  <c r="D23" i="13"/>
  <c r="E24" i="13"/>
  <c r="D24" i="13"/>
  <c r="E25" i="13"/>
  <c r="F25" i="13" s="1"/>
  <c r="D25" i="13"/>
  <c r="E26" i="13"/>
  <c r="D26" i="13"/>
  <c r="E27" i="13"/>
  <c r="F27" i="13" s="1"/>
  <c r="D27" i="13"/>
  <c r="E28" i="13"/>
  <c r="D28" i="13"/>
  <c r="E29" i="13"/>
  <c r="F29" i="13" s="1"/>
  <c r="D29" i="13"/>
  <c r="E30" i="13"/>
  <c r="D30" i="13"/>
  <c r="E31" i="13"/>
  <c r="F31" i="13" s="1"/>
  <c r="D31" i="13"/>
  <c r="E32" i="13"/>
  <c r="D32" i="13"/>
  <c r="E33" i="13"/>
  <c r="F33" i="13" s="1"/>
  <c r="D33" i="13"/>
  <c r="E34" i="13"/>
  <c r="D34" i="13"/>
  <c r="E35" i="13"/>
  <c r="D35" i="13"/>
  <c r="E36" i="13"/>
  <c r="D36" i="13"/>
  <c r="E37" i="13"/>
  <c r="F37" i="13" s="1"/>
  <c r="D37" i="13"/>
  <c r="E38" i="13"/>
  <c r="D38" i="13"/>
  <c r="E39" i="13"/>
  <c r="F39" i="13" s="1"/>
  <c r="D39" i="13"/>
  <c r="E40" i="13"/>
  <c r="D40" i="13"/>
  <c r="E41" i="13"/>
  <c r="F41" i="13" s="1"/>
  <c r="D41" i="13"/>
  <c r="E42" i="13"/>
  <c r="D42" i="13"/>
  <c r="E43" i="13"/>
  <c r="F43" i="13" s="1"/>
  <c r="D43" i="13"/>
  <c r="E44" i="13"/>
  <c r="D44" i="13"/>
  <c r="E45" i="13"/>
  <c r="F45" i="13" s="1"/>
  <c r="D45" i="13"/>
  <c r="E46" i="13"/>
  <c r="D46" i="13"/>
  <c r="E47" i="13"/>
  <c r="F47" i="13" s="1"/>
  <c r="D47" i="13"/>
  <c r="E48" i="13"/>
  <c r="D48" i="13"/>
  <c r="E49" i="13"/>
  <c r="F49" i="13" s="1"/>
  <c r="D49" i="13"/>
  <c r="E50" i="13"/>
  <c r="D50" i="13"/>
  <c r="E51" i="13"/>
  <c r="F51" i="13" s="1"/>
  <c r="D51" i="13"/>
  <c r="H26" i="13"/>
  <c r="I26" i="13" s="1"/>
  <c r="E4" i="13"/>
  <c r="E5" i="13"/>
  <c r="E6" i="13"/>
  <c r="E7" i="13"/>
  <c r="E8" i="13"/>
  <c r="E85" i="13"/>
  <c r="E163" i="13"/>
  <c r="E164" i="13"/>
  <c r="E165" i="13"/>
  <c r="E166" i="13"/>
  <c r="E167" i="13"/>
  <c r="E168" i="13"/>
  <c r="D85" i="13"/>
  <c r="D163" i="13"/>
  <c r="D164" i="13"/>
  <c r="D165" i="13"/>
  <c r="D166" i="13"/>
  <c r="D167" i="13"/>
  <c r="D168" i="13"/>
  <c r="D4" i="13"/>
  <c r="D5" i="13"/>
  <c r="D6" i="13"/>
  <c r="D7" i="13"/>
  <c r="D8" i="13"/>
  <c r="E3" i="13"/>
  <c r="D3" i="13"/>
  <c r="E2" i="13"/>
  <c r="F2" i="13"/>
  <c r="D104" i="15"/>
  <c r="C104" i="15"/>
  <c r="D105" i="15"/>
  <c r="C105" i="15"/>
  <c r="D106" i="15"/>
  <c r="C106" i="15"/>
  <c r="D107" i="15"/>
  <c r="C107" i="15"/>
  <c r="E107" i="15" s="1"/>
  <c r="D108" i="15"/>
  <c r="C108" i="15"/>
  <c r="D109" i="15"/>
  <c r="C109" i="15"/>
  <c r="E109" i="15" s="1"/>
  <c r="D110" i="15"/>
  <c r="C110" i="15"/>
  <c r="D111" i="15"/>
  <c r="C111" i="15"/>
  <c r="E111" i="15" s="1"/>
  <c r="D112" i="15"/>
  <c r="C112" i="15"/>
  <c r="E112" i="15" s="1"/>
  <c r="D113" i="15"/>
  <c r="C113" i="15"/>
  <c r="E113" i="15" s="1"/>
  <c r="D114" i="15"/>
  <c r="C114" i="15"/>
  <c r="E114" i="15" s="1"/>
  <c r="D115" i="15"/>
  <c r="C115" i="15"/>
  <c r="E115" i="15" s="1"/>
  <c r="D116" i="15"/>
  <c r="C116" i="15"/>
  <c r="D117" i="15"/>
  <c r="C117" i="15"/>
  <c r="E117" i="15" s="1"/>
  <c r="D118" i="15"/>
  <c r="C118" i="15"/>
  <c r="E118" i="15" s="1"/>
  <c r="D4" i="15"/>
  <c r="C4" i="15"/>
  <c r="E4" i="15" s="1"/>
  <c r="D8" i="15"/>
  <c r="C8" i="15"/>
  <c r="D10" i="15"/>
  <c r="C10" i="15"/>
  <c r="E10" i="15" s="1"/>
  <c r="D18" i="15"/>
  <c r="C18" i="15"/>
  <c r="E18" i="15" s="1"/>
  <c r="D30" i="15"/>
  <c r="C30" i="15"/>
  <c r="E30" i="15" s="1"/>
  <c r="D32" i="15"/>
  <c r="C32" i="15"/>
  <c r="D37" i="15"/>
  <c r="C37" i="15"/>
  <c r="E37" i="15" s="1"/>
  <c r="D42" i="15"/>
  <c r="C42" i="15"/>
  <c r="D57" i="15"/>
  <c r="C57" i="15"/>
  <c r="D59" i="15"/>
  <c r="C59" i="15"/>
  <c r="E59" i="15" s="1"/>
  <c r="D90" i="15"/>
  <c r="C90" i="15"/>
  <c r="D97" i="15"/>
  <c r="C97" i="15"/>
  <c r="E97" i="15" s="1"/>
  <c r="D99" i="15"/>
  <c r="C99" i="15"/>
  <c r="E99" i="15" s="1"/>
  <c r="D120" i="15"/>
  <c r="C120" i="15"/>
  <c r="E120" i="15" s="1"/>
  <c r="D93" i="15"/>
  <c r="C93" i="15"/>
  <c r="E93" i="15" s="1"/>
  <c r="D94" i="15"/>
  <c r="C94" i="15"/>
  <c r="D95" i="15"/>
  <c r="C95" i="15"/>
  <c r="E95" i="15" s="1"/>
  <c r="D96" i="15"/>
  <c r="C96" i="15"/>
  <c r="D98" i="15"/>
  <c r="C98" i="15"/>
  <c r="D100" i="15"/>
  <c r="C100" i="15"/>
  <c r="D101" i="15"/>
  <c r="C101" i="15"/>
  <c r="E101" i="15" s="1"/>
  <c r="D102" i="15"/>
  <c r="C102" i="15"/>
  <c r="E102" i="15" s="1"/>
  <c r="D103" i="15"/>
  <c r="C103" i="15"/>
  <c r="E103" i="15" s="1"/>
  <c r="D13" i="15"/>
  <c r="C13" i="15"/>
  <c r="D15" i="15"/>
  <c r="C15" i="15"/>
  <c r="E15" i="15" s="1"/>
  <c r="D16" i="15"/>
  <c r="C16" i="15"/>
  <c r="D21" i="15"/>
  <c r="C21" i="15"/>
  <c r="D34" i="15"/>
  <c r="C34" i="15"/>
  <c r="D40" i="15"/>
  <c r="C40" i="15"/>
  <c r="D48" i="15"/>
  <c r="C48" i="15"/>
  <c r="D58" i="15"/>
  <c r="C58" i="15"/>
  <c r="D64" i="15"/>
  <c r="C64" i="15"/>
  <c r="E64" i="15" s="1"/>
  <c r="D71" i="15"/>
  <c r="C71" i="15"/>
  <c r="D73" i="15"/>
  <c r="C73" i="15"/>
  <c r="E73" i="15" s="1"/>
  <c r="D49" i="15"/>
  <c r="C49" i="15"/>
  <c r="D50" i="15"/>
  <c r="C50" i="15"/>
  <c r="D51" i="15"/>
  <c r="C51" i="15"/>
  <c r="D52" i="15"/>
  <c r="C52" i="15"/>
  <c r="D53" i="15"/>
  <c r="C53" i="15"/>
  <c r="D54" i="15"/>
  <c r="C54" i="15"/>
  <c r="D55" i="15"/>
  <c r="C55" i="15"/>
  <c r="D56" i="15"/>
  <c r="C56" i="15"/>
  <c r="D60" i="15"/>
  <c r="C60" i="15"/>
  <c r="D61" i="15"/>
  <c r="C61" i="15"/>
  <c r="D62" i="15"/>
  <c r="C62" i="15"/>
  <c r="D63" i="15"/>
  <c r="C63" i="15"/>
  <c r="D65" i="15"/>
  <c r="C65" i="15"/>
  <c r="D66" i="15"/>
  <c r="C66" i="15"/>
  <c r="D67" i="15"/>
  <c r="C67" i="15"/>
  <c r="D68" i="15"/>
  <c r="C68" i="15"/>
  <c r="D69" i="15"/>
  <c r="C69" i="15"/>
  <c r="D70" i="15"/>
  <c r="C70" i="15"/>
  <c r="D72" i="15"/>
  <c r="C72" i="15"/>
  <c r="D74" i="15"/>
  <c r="C74" i="15"/>
  <c r="D75" i="15"/>
  <c r="C75" i="15"/>
  <c r="D76" i="15"/>
  <c r="C76" i="15"/>
  <c r="D77" i="15"/>
  <c r="C77" i="15"/>
  <c r="D78" i="15"/>
  <c r="C78" i="15"/>
  <c r="D79" i="15"/>
  <c r="C79" i="15"/>
  <c r="D80" i="15"/>
  <c r="C80" i="15"/>
  <c r="D81" i="15"/>
  <c r="C81" i="15"/>
  <c r="D82" i="15"/>
  <c r="C82" i="15"/>
  <c r="D83" i="15"/>
  <c r="C83" i="15"/>
  <c r="D3" i="15"/>
  <c r="C3" i="15"/>
  <c r="D7" i="15"/>
  <c r="C7" i="15"/>
  <c r="D9" i="15"/>
  <c r="C9" i="15"/>
  <c r="D19" i="15"/>
  <c r="C19" i="15"/>
  <c r="D22" i="15"/>
  <c r="C22" i="15"/>
  <c r="D24" i="15"/>
  <c r="C24" i="15"/>
  <c r="D28" i="15"/>
  <c r="C28" i="15"/>
  <c r="D31" i="15"/>
  <c r="C31" i="15"/>
  <c r="D38" i="15"/>
  <c r="C38" i="15"/>
  <c r="D44" i="15"/>
  <c r="C44" i="15"/>
  <c r="D84" i="15"/>
  <c r="C84" i="15"/>
  <c r="D86" i="15"/>
  <c r="C86" i="15"/>
  <c r="D89" i="15"/>
  <c r="C89" i="15"/>
  <c r="D91" i="15"/>
  <c r="C91" i="15"/>
  <c r="D119" i="15"/>
  <c r="C119" i="15"/>
  <c r="D11" i="15"/>
  <c r="C11" i="15"/>
  <c r="E11" i="15" s="1"/>
  <c r="C14" i="15"/>
  <c r="D14" i="15"/>
  <c r="D23" i="15"/>
  <c r="C23" i="15"/>
  <c r="C33" i="15"/>
  <c r="D33" i="15"/>
  <c r="C35" i="15"/>
  <c r="D35" i="15"/>
  <c r="D39" i="15"/>
  <c r="C39" i="15"/>
  <c r="C41" i="15"/>
  <c r="D41" i="15"/>
  <c r="C43" i="15"/>
  <c r="D43" i="15"/>
  <c r="E43" i="15" s="1"/>
  <c r="D47" i="15"/>
  <c r="C47" i="15"/>
  <c r="C85" i="15"/>
  <c r="D85" i="15"/>
  <c r="C87" i="15"/>
  <c r="D87" i="15"/>
  <c r="C88" i="15"/>
  <c r="D88" i="15"/>
  <c r="D26" i="15"/>
  <c r="C26" i="15"/>
  <c r="D46" i="15"/>
  <c r="C46" i="15"/>
  <c r="D2" i="15"/>
  <c r="E2" i="15" s="1"/>
  <c r="D5" i="15"/>
  <c r="C5" i="15"/>
  <c r="D6" i="15"/>
  <c r="C6" i="15"/>
  <c r="D12" i="15"/>
  <c r="C12" i="15"/>
  <c r="D17" i="15"/>
  <c r="C17" i="15"/>
  <c r="D20" i="15"/>
  <c r="C20" i="15"/>
  <c r="D25" i="15"/>
  <c r="C25" i="15"/>
  <c r="D27" i="15"/>
  <c r="C27" i="15"/>
  <c r="D29" i="15"/>
  <c r="C29" i="15"/>
  <c r="D45" i="15"/>
  <c r="C45" i="15"/>
  <c r="D92" i="15"/>
  <c r="C92" i="15"/>
  <c r="D36" i="15"/>
  <c r="E36" i="15" s="1"/>
  <c r="C36" i="15"/>
  <c r="C53" i="6"/>
  <c r="F3" i="14"/>
  <c r="F4" i="14"/>
  <c r="F5" i="14"/>
  <c r="F6" i="14"/>
  <c r="F7" i="14"/>
  <c r="F8" i="14"/>
  <c r="F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45" i="14"/>
  <c r="F46" i="14"/>
  <c r="F47" i="14"/>
  <c r="F48" i="14"/>
  <c r="F49" i="14"/>
  <c r="F50" i="14"/>
  <c r="F51" i="14"/>
  <c r="F52" i="14"/>
  <c r="F53" i="14"/>
  <c r="F54" i="14"/>
  <c r="F55" i="14"/>
  <c r="F56" i="14"/>
  <c r="F57" i="14"/>
  <c r="F58" i="14"/>
  <c r="F59" i="14"/>
  <c r="F60" i="14"/>
  <c r="F61" i="14"/>
  <c r="F62" i="14"/>
  <c r="F63" i="14"/>
  <c r="F64" i="14"/>
  <c r="F65" i="14"/>
  <c r="F66" i="14"/>
  <c r="F67" i="14"/>
  <c r="F68" i="14"/>
  <c r="F69" i="14"/>
  <c r="F70" i="14"/>
  <c r="F71" i="14"/>
  <c r="F72" i="14"/>
  <c r="F73" i="14"/>
  <c r="F74" i="14"/>
  <c r="F75" i="14"/>
  <c r="F76" i="14"/>
  <c r="F77" i="14"/>
  <c r="F78" i="14"/>
  <c r="F79" i="14"/>
  <c r="F80" i="14"/>
  <c r="F81" i="14"/>
  <c r="F82" i="14"/>
  <c r="F83" i="14"/>
  <c r="F84" i="14"/>
  <c r="F85" i="14"/>
  <c r="F86" i="14"/>
  <c r="F87" i="14"/>
  <c r="F88" i="14"/>
  <c r="F89" i="14"/>
  <c r="F90" i="14"/>
  <c r="F91" i="14"/>
  <c r="F92" i="14"/>
  <c r="F93" i="14"/>
  <c r="F94" i="14"/>
  <c r="F95" i="14"/>
  <c r="F96" i="14"/>
  <c r="F97" i="14"/>
  <c r="F98" i="14"/>
  <c r="F99" i="14"/>
  <c r="F100" i="14"/>
  <c r="F101" i="14"/>
  <c r="F102" i="14"/>
  <c r="F103" i="14"/>
  <c r="F104" i="14"/>
  <c r="F105" i="14"/>
  <c r="F106" i="14"/>
  <c r="F107" i="14"/>
  <c r="F108" i="14"/>
  <c r="F109" i="14"/>
  <c r="F110" i="14"/>
  <c r="F111" i="14"/>
  <c r="F112" i="14"/>
  <c r="F113" i="14"/>
  <c r="F114" i="14"/>
  <c r="F115" i="14"/>
  <c r="F116" i="14"/>
  <c r="F117" i="14"/>
  <c r="F118" i="14"/>
  <c r="F119" i="14"/>
  <c r="F120" i="14"/>
  <c r="F121" i="14"/>
  <c r="F122" i="14"/>
  <c r="F123" i="14"/>
  <c r="F124" i="14"/>
  <c r="F125" i="14"/>
  <c r="F126" i="14"/>
  <c r="F127" i="14"/>
  <c r="F128" i="14"/>
  <c r="F129" i="14"/>
  <c r="F130" i="14"/>
  <c r="F131" i="14"/>
  <c r="F132" i="14"/>
  <c r="F133" i="14"/>
  <c r="F134" i="14"/>
  <c r="F135" i="14"/>
  <c r="F136" i="14"/>
  <c r="F2" i="14"/>
  <c r="G136" i="14"/>
  <c r="H136" i="14" s="1"/>
  <c r="G135" i="14"/>
  <c r="H135" i="14" s="1"/>
  <c r="G134" i="14"/>
  <c r="H134" i="14" s="1"/>
  <c r="G133" i="14"/>
  <c r="H133" i="14" s="1"/>
  <c r="G132" i="14"/>
  <c r="H132" i="14" s="1"/>
  <c r="G131" i="14"/>
  <c r="H131" i="14" s="1"/>
  <c r="G130" i="14"/>
  <c r="H130" i="14" s="1"/>
  <c r="G129" i="14"/>
  <c r="H129" i="14" s="1"/>
  <c r="G128" i="14"/>
  <c r="H128" i="14" s="1"/>
  <c r="G127" i="14"/>
  <c r="H127" i="14" s="1"/>
  <c r="G126" i="14"/>
  <c r="H126" i="14" s="1"/>
  <c r="G125" i="14"/>
  <c r="H125" i="14" s="1"/>
  <c r="G124" i="14"/>
  <c r="H124" i="14" s="1"/>
  <c r="G123" i="14"/>
  <c r="H123" i="14" s="1"/>
  <c r="G122" i="14"/>
  <c r="H122" i="14" s="1"/>
  <c r="G121" i="14"/>
  <c r="H121" i="14" s="1"/>
  <c r="G120" i="14"/>
  <c r="H120" i="14" s="1"/>
  <c r="G119" i="14"/>
  <c r="H119" i="14" s="1"/>
  <c r="G118" i="14"/>
  <c r="H118" i="14" s="1"/>
  <c r="G117" i="14"/>
  <c r="H117" i="14" s="1"/>
  <c r="G116" i="14"/>
  <c r="H116" i="14" s="1"/>
  <c r="G115" i="14"/>
  <c r="H115" i="14" s="1"/>
  <c r="G114" i="14"/>
  <c r="H114" i="14" s="1"/>
  <c r="G113" i="14"/>
  <c r="H113" i="14" s="1"/>
  <c r="G112" i="14"/>
  <c r="H112" i="14" s="1"/>
  <c r="G111" i="14"/>
  <c r="H111" i="14" s="1"/>
  <c r="G110" i="14"/>
  <c r="H110" i="14" s="1"/>
  <c r="G109" i="14"/>
  <c r="H109" i="14" s="1"/>
  <c r="G108" i="14"/>
  <c r="H108" i="14" s="1"/>
  <c r="G107" i="14"/>
  <c r="H107" i="14" s="1"/>
  <c r="G106" i="14"/>
  <c r="H106" i="14" s="1"/>
  <c r="G105" i="14"/>
  <c r="H105" i="14" s="1"/>
  <c r="G104" i="14"/>
  <c r="H104" i="14" s="1"/>
  <c r="G103" i="14"/>
  <c r="H103" i="14" s="1"/>
  <c r="G102" i="14"/>
  <c r="H102" i="14" s="1"/>
  <c r="G101" i="14"/>
  <c r="H101" i="14" s="1"/>
  <c r="G100" i="14"/>
  <c r="H100" i="14" s="1"/>
  <c r="G99" i="14"/>
  <c r="H99" i="14" s="1"/>
  <c r="G98" i="14"/>
  <c r="H98" i="14" s="1"/>
  <c r="G97" i="14"/>
  <c r="H97" i="14" s="1"/>
  <c r="G96" i="14"/>
  <c r="H96" i="14" s="1"/>
  <c r="G95" i="14"/>
  <c r="H95" i="14" s="1"/>
  <c r="G94" i="14"/>
  <c r="H94" i="14" s="1"/>
  <c r="G93" i="14"/>
  <c r="H93" i="14" s="1"/>
  <c r="G92" i="14"/>
  <c r="H92" i="14" s="1"/>
  <c r="G91" i="14"/>
  <c r="H91" i="14" s="1"/>
  <c r="G90" i="14"/>
  <c r="H90" i="14" s="1"/>
  <c r="G89" i="14"/>
  <c r="H89" i="14" s="1"/>
  <c r="G88" i="14"/>
  <c r="H88" i="14" s="1"/>
  <c r="G87" i="14"/>
  <c r="H87" i="14" s="1"/>
  <c r="G86" i="14"/>
  <c r="H86" i="14" s="1"/>
  <c r="G85" i="14"/>
  <c r="H85" i="14" s="1"/>
  <c r="G84" i="14"/>
  <c r="H84" i="14" s="1"/>
  <c r="G83" i="14"/>
  <c r="H83" i="14" s="1"/>
  <c r="G82" i="14"/>
  <c r="H82" i="14" s="1"/>
  <c r="G81" i="14"/>
  <c r="H81" i="14" s="1"/>
  <c r="G80" i="14"/>
  <c r="H80" i="14" s="1"/>
  <c r="G79" i="14"/>
  <c r="H79" i="14" s="1"/>
  <c r="G78" i="14"/>
  <c r="H78" i="14" s="1"/>
  <c r="G77" i="14"/>
  <c r="H77" i="14" s="1"/>
  <c r="G76" i="14"/>
  <c r="H76" i="14" s="1"/>
  <c r="G75" i="14"/>
  <c r="H75" i="14" s="1"/>
  <c r="G74" i="14"/>
  <c r="H74" i="14" s="1"/>
  <c r="G73" i="14"/>
  <c r="H73" i="14" s="1"/>
  <c r="G72" i="14"/>
  <c r="H72" i="14" s="1"/>
  <c r="G71" i="14"/>
  <c r="H71" i="14" s="1"/>
  <c r="G70" i="14"/>
  <c r="H70" i="14" s="1"/>
  <c r="G69" i="14"/>
  <c r="H69" i="14" s="1"/>
  <c r="G68" i="14"/>
  <c r="H68" i="14" s="1"/>
  <c r="G67" i="14"/>
  <c r="H67" i="14" s="1"/>
  <c r="G66" i="14"/>
  <c r="H66" i="14" s="1"/>
  <c r="G65" i="14"/>
  <c r="H65" i="14" s="1"/>
  <c r="G64" i="14"/>
  <c r="H64" i="14" s="1"/>
  <c r="G63" i="14"/>
  <c r="H63" i="14" s="1"/>
  <c r="G62" i="14"/>
  <c r="H62" i="14" s="1"/>
  <c r="G61" i="14"/>
  <c r="H61" i="14" s="1"/>
  <c r="G60" i="14"/>
  <c r="H60" i="14" s="1"/>
  <c r="G59" i="14"/>
  <c r="H59" i="14" s="1"/>
  <c r="G58" i="14"/>
  <c r="H58" i="14" s="1"/>
  <c r="G57" i="14"/>
  <c r="H57" i="14" s="1"/>
  <c r="G56" i="14"/>
  <c r="H56" i="14" s="1"/>
  <c r="G55" i="14"/>
  <c r="H55" i="14" s="1"/>
  <c r="G54" i="14"/>
  <c r="H54" i="14" s="1"/>
  <c r="G53" i="14"/>
  <c r="H53" i="14" s="1"/>
  <c r="G52" i="14"/>
  <c r="H52" i="14" s="1"/>
  <c r="G51" i="14"/>
  <c r="H51" i="14" s="1"/>
  <c r="G50" i="14"/>
  <c r="H50" i="14" s="1"/>
  <c r="G49" i="14"/>
  <c r="H49" i="14" s="1"/>
  <c r="G48" i="14"/>
  <c r="H48" i="14" s="1"/>
  <c r="G47" i="14"/>
  <c r="H47" i="14" s="1"/>
  <c r="G46" i="14"/>
  <c r="H46" i="14" s="1"/>
  <c r="G45" i="14"/>
  <c r="H45" i="14" s="1"/>
  <c r="G44" i="14"/>
  <c r="H44" i="14" s="1"/>
  <c r="G43" i="14"/>
  <c r="H43" i="14" s="1"/>
  <c r="G42" i="14"/>
  <c r="H42" i="14" s="1"/>
  <c r="G41" i="14"/>
  <c r="H41" i="14" s="1"/>
  <c r="G40" i="14"/>
  <c r="H40" i="14" s="1"/>
  <c r="G39" i="14"/>
  <c r="H39" i="14" s="1"/>
  <c r="G38" i="14"/>
  <c r="H38" i="14" s="1"/>
  <c r="G37" i="14"/>
  <c r="H37" i="14" s="1"/>
  <c r="G36" i="14"/>
  <c r="H36" i="14" s="1"/>
  <c r="G35" i="14"/>
  <c r="H35" i="14" s="1"/>
  <c r="G34" i="14"/>
  <c r="H34" i="14" s="1"/>
  <c r="G33" i="14"/>
  <c r="H33" i="14" s="1"/>
  <c r="G32" i="14"/>
  <c r="H32" i="14" s="1"/>
  <c r="G31" i="14"/>
  <c r="H31" i="14" s="1"/>
  <c r="G30" i="14"/>
  <c r="H30" i="14" s="1"/>
  <c r="G29" i="14"/>
  <c r="H29" i="14" s="1"/>
  <c r="G28" i="14"/>
  <c r="H28" i="14" s="1"/>
  <c r="G27" i="14"/>
  <c r="H27" i="14" s="1"/>
  <c r="G26" i="14"/>
  <c r="H26" i="14" s="1"/>
  <c r="G25" i="14"/>
  <c r="H25" i="14" s="1"/>
  <c r="G24" i="14"/>
  <c r="H24" i="14" s="1"/>
  <c r="G23" i="14"/>
  <c r="H23" i="14" s="1"/>
  <c r="G22" i="14"/>
  <c r="H22" i="14" s="1"/>
  <c r="G21" i="14"/>
  <c r="H21" i="14" s="1"/>
  <c r="G20" i="14"/>
  <c r="H20" i="14" s="1"/>
  <c r="G19" i="14"/>
  <c r="H19" i="14" s="1"/>
  <c r="G18" i="14"/>
  <c r="H18" i="14" s="1"/>
  <c r="G17" i="14"/>
  <c r="H17" i="14" s="1"/>
  <c r="G16" i="14"/>
  <c r="H16" i="14" s="1"/>
  <c r="G15" i="14"/>
  <c r="H15" i="14" s="1"/>
  <c r="G14" i="14"/>
  <c r="H14" i="14" s="1"/>
  <c r="G13" i="14"/>
  <c r="H13" i="14" s="1"/>
  <c r="G12" i="14"/>
  <c r="H12" i="14" s="1"/>
  <c r="G11" i="14"/>
  <c r="H11" i="14" s="1"/>
  <c r="G10" i="14"/>
  <c r="H10" i="14" s="1"/>
  <c r="G9" i="14"/>
  <c r="H9" i="14" s="1"/>
  <c r="G8" i="14"/>
  <c r="H8" i="14" s="1"/>
  <c r="G7" i="14"/>
  <c r="H7" i="14" s="1"/>
  <c r="G6" i="14"/>
  <c r="H6" i="14" s="1"/>
  <c r="G5" i="14"/>
  <c r="H5" i="14" s="1"/>
  <c r="G4" i="14"/>
  <c r="H4" i="14" s="1"/>
  <c r="G3" i="14"/>
  <c r="H3" i="14" s="1"/>
  <c r="G2" i="14"/>
  <c r="H2" i="14" s="1"/>
  <c r="G3" i="13"/>
  <c r="G4" i="13"/>
  <c r="G5" i="13"/>
  <c r="G6" i="13"/>
  <c r="G7" i="13"/>
  <c r="G8" i="13"/>
  <c r="G9" i="13"/>
  <c r="G10" i="13"/>
  <c r="G11" i="13"/>
  <c r="G12" i="13"/>
  <c r="G13" i="13"/>
  <c r="G14" i="13"/>
  <c r="G15" i="13"/>
  <c r="G16" i="13"/>
  <c r="G17" i="13"/>
  <c r="G18" i="13"/>
  <c r="G19" i="13"/>
  <c r="G20" i="13"/>
  <c r="H14" i="13"/>
  <c r="H3" i="13"/>
  <c r="I3" i="13" s="1"/>
  <c r="H4" i="13"/>
  <c r="I4" i="13"/>
  <c r="H5" i="13"/>
  <c r="I5" i="13" s="1"/>
  <c r="H6" i="13"/>
  <c r="I6" i="13" s="1"/>
  <c r="H7" i="13"/>
  <c r="I7" i="13" s="1"/>
  <c r="H8" i="13"/>
  <c r="I8" i="13" s="1"/>
  <c r="H9" i="13"/>
  <c r="I9" i="13" s="1"/>
  <c r="H10" i="13"/>
  <c r="I10" i="13" s="1"/>
  <c r="H11" i="13"/>
  <c r="I11" i="13" s="1"/>
  <c r="H12" i="13"/>
  <c r="I12" i="13"/>
  <c r="H13" i="13"/>
  <c r="I13" i="13" s="1"/>
  <c r="I14" i="13"/>
  <c r="H15" i="13"/>
  <c r="I15" i="13"/>
  <c r="H16" i="13"/>
  <c r="I16" i="13"/>
  <c r="H17" i="13"/>
  <c r="I17" i="13"/>
  <c r="H18" i="13"/>
  <c r="I18" i="13"/>
  <c r="H19" i="13"/>
  <c r="I19" i="13"/>
  <c r="H20" i="13"/>
  <c r="I20" i="13"/>
  <c r="H21" i="13"/>
  <c r="I21" i="13"/>
  <c r="H22" i="13"/>
  <c r="I22" i="13"/>
  <c r="H23" i="13"/>
  <c r="I23" i="13"/>
  <c r="H24" i="13"/>
  <c r="I24" i="13"/>
  <c r="H25" i="13"/>
  <c r="I25" i="13"/>
  <c r="H27" i="13"/>
  <c r="I27" i="13" s="1"/>
  <c r="H28" i="13"/>
  <c r="I28" i="13" s="1"/>
  <c r="H29" i="13"/>
  <c r="I29" i="13" s="1"/>
  <c r="H30" i="13"/>
  <c r="I30" i="13" s="1"/>
  <c r="H31" i="13"/>
  <c r="I31" i="13" s="1"/>
  <c r="H32" i="13"/>
  <c r="I32" i="13" s="1"/>
  <c r="H33" i="13"/>
  <c r="I33" i="13" s="1"/>
  <c r="H34" i="13"/>
  <c r="I34" i="13"/>
  <c r="H35" i="13"/>
  <c r="I35" i="13" s="1"/>
  <c r="H36" i="13"/>
  <c r="I36" i="13" s="1"/>
  <c r="H37" i="13"/>
  <c r="I37" i="13" s="1"/>
  <c r="H38" i="13"/>
  <c r="I38" i="13" s="1"/>
  <c r="H39" i="13"/>
  <c r="I39" i="13" s="1"/>
  <c r="H40" i="13"/>
  <c r="I40" i="13" s="1"/>
  <c r="H41" i="13"/>
  <c r="I41" i="13" s="1"/>
  <c r="H42" i="13"/>
  <c r="I42" i="13"/>
  <c r="H43" i="13"/>
  <c r="I43" i="13" s="1"/>
  <c r="H44" i="13"/>
  <c r="I44" i="13" s="1"/>
  <c r="H45" i="13"/>
  <c r="I45" i="13" s="1"/>
  <c r="H46" i="13"/>
  <c r="I46" i="13" s="1"/>
  <c r="H47" i="13"/>
  <c r="I47" i="13" s="1"/>
  <c r="H48" i="13"/>
  <c r="I48" i="13" s="1"/>
  <c r="H49" i="13"/>
  <c r="I49" i="13" s="1"/>
  <c r="H50" i="13"/>
  <c r="I50" i="13"/>
  <c r="H51" i="13"/>
  <c r="I51" i="13" s="1"/>
  <c r="H52" i="13"/>
  <c r="I52" i="13" s="1"/>
  <c r="H53" i="13"/>
  <c r="I53" i="13" s="1"/>
  <c r="H54" i="13"/>
  <c r="I54" i="13" s="1"/>
  <c r="H55" i="13"/>
  <c r="I55" i="13" s="1"/>
  <c r="H56" i="13"/>
  <c r="I56" i="13" s="1"/>
  <c r="H57" i="13"/>
  <c r="I57" i="13" s="1"/>
  <c r="H58" i="13"/>
  <c r="I58" i="13"/>
  <c r="H59" i="13"/>
  <c r="I59" i="13" s="1"/>
  <c r="H60" i="13"/>
  <c r="I60" i="13" s="1"/>
  <c r="H61" i="13"/>
  <c r="I61" i="13" s="1"/>
  <c r="H62" i="13"/>
  <c r="I62" i="13" s="1"/>
  <c r="H63" i="13"/>
  <c r="I63" i="13" s="1"/>
  <c r="H64" i="13"/>
  <c r="I64" i="13" s="1"/>
  <c r="H65" i="13"/>
  <c r="I65" i="13" s="1"/>
  <c r="H66" i="13"/>
  <c r="I66" i="13"/>
  <c r="H67" i="13"/>
  <c r="I67" i="13" s="1"/>
  <c r="H68" i="13"/>
  <c r="I68" i="13" s="1"/>
  <c r="H69" i="13"/>
  <c r="I69" i="13" s="1"/>
  <c r="H70" i="13"/>
  <c r="I70" i="13" s="1"/>
  <c r="H71" i="13"/>
  <c r="I71" i="13" s="1"/>
  <c r="H72" i="13"/>
  <c r="I72" i="13" s="1"/>
  <c r="H73" i="13"/>
  <c r="I73" i="13" s="1"/>
  <c r="H74" i="13"/>
  <c r="I74" i="13"/>
  <c r="H75" i="13"/>
  <c r="I75" i="13" s="1"/>
  <c r="H76" i="13"/>
  <c r="I76" i="13" s="1"/>
  <c r="H77" i="13"/>
  <c r="I77" i="13" s="1"/>
  <c r="H78" i="13"/>
  <c r="I78" i="13" s="1"/>
  <c r="H79" i="13"/>
  <c r="I79" i="13" s="1"/>
  <c r="H80" i="13"/>
  <c r="I80" i="13" s="1"/>
  <c r="H81" i="13"/>
  <c r="I81" i="13" s="1"/>
  <c r="H82" i="13"/>
  <c r="I82" i="13"/>
  <c r="H83" i="13"/>
  <c r="I83" i="13" s="1"/>
  <c r="H84" i="13"/>
  <c r="I84" i="13" s="1"/>
  <c r="H85" i="13"/>
  <c r="I85" i="13" s="1"/>
  <c r="H86" i="13"/>
  <c r="I86" i="13" s="1"/>
  <c r="H87" i="13"/>
  <c r="I87" i="13" s="1"/>
  <c r="H88" i="13"/>
  <c r="I88" i="13" s="1"/>
  <c r="H89" i="13"/>
  <c r="I89" i="13" s="1"/>
  <c r="H90" i="13"/>
  <c r="I90" i="13"/>
  <c r="H91" i="13"/>
  <c r="I91" i="13" s="1"/>
  <c r="H92" i="13"/>
  <c r="I92" i="13" s="1"/>
  <c r="H93" i="13"/>
  <c r="I93" i="13" s="1"/>
  <c r="H94" i="13"/>
  <c r="I94" i="13" s="1"/>
  <c r="H95" i="13"/>
  <c r="I95" i="13" s="1"/>
  <c r="H96" i="13"/>
  <c r="I96" i="13" s="1"/>
  <c r="H97" i="13"/>
  <c r="I97" i="13" s="1"/>
  <c r="H98" i="13"/>
  <c r="I98" i="13"/>
  <c r="H99" i="13"/>
  <c r="I99" i="13" s="1"/>
  <c r="H100" i="13"/>
  <c r="I100" i="13" s="1"/>
  <c r="H101" i="13"/>
  <c r="I101" i="13" s="1"/>
  <c r="H102" i="13"/>
  <c r="I102" i="13" s="1"/>
  <c r="H103" i="13"/>
  <c r="I103" i="13" s="1"/>
  <c r="H104" i="13"/>
  <c r="I104" i="13" s="1"/>
  <c r="H105" i="13"/>
  <c r="I105" i="13" s="1"/>
  <c r="H106" i="13"/>
  <c r="I106" i="13"/>
  <c r="H107" i="13"/>
  <c r="I107" i="13" s="1"/>
  <c r="H108" i="13"/>
  <c r="I108" i="13" s="1"/>
  <c r="H109" i="13"/>
  <c r="I109" i="13" s="1"/>
  <c r="H110" i="13"/>
  <c r="I110" i="13" s="1"/>
  <c r="H111" i="13"/>
  <c r="I111" i="13" s="1"/>
  <c r="H112" i="13"/>
  <c r="I112" i="13" s="1"/>
  <c r="H113" i="13"/>
  <c r="I113" i="13" s="1"/>
  <c r="H114" i="13"/>
  <c r="I114" i="13"/>
  <c r="H115" i="13"/>
  <c r="I115" i="13" s="1"/>
  <c r="H116" i="13"/>
  <c r="I116" i="13" s="1"/>
  <c r="H117" i="13"/>
  <c r="I117" i="13" s="1"/>
  <c r="H118" i="13"/>
  <c r="I118" i="13" s="1"/>
  <c r="H119" i="13"/>
  <c r="I119" i="13" s="1"/>
  <c r="H120" i="13"/>
  <c r="I120" i="13" s="1"/>
  <c r="H121" i="13"/>
  <c r="I121" i="13" s="1"/>
  <c r="H122" i="13"/>
  <c r="I122" i="13"/>
  <c r="H123" i="13"/>
  <c r="I123" i="13" s="1"/>
  <c r="H124" i="13"/>
  <c r="I124" i="13" s="1"/>
  <c r="H125" i="13"/>
  <c r="I125" i="13" s="1"/>
  <c r="H126" i="13"/>
  <c r="I126" i="13" s="1"/>
  <c r="H127" i="13"/>
  <c r="I127" i="13" s="1"/>
  <c r="H128" i="13"/>
  <c r="I128" i="13" s="1"/>
  <c r="H129" i="13"/>
  <c r="I129" i="13" s="1"/>
  <c r="H130" i="13"/>
  <c r="I130" i="13"/>
  <c r="H131" i="13"/>
  <c r="I131" i="13" s="1"/>
  <c r="H132" i="13"/>
  <c r="I132" i="13" s="1"/>
  <c r="H133" i="13"/>
  <c r="I133" i="13" s="1"/>
  <c r="H134" i="13"/>
  <c r="I134" i="13" s="1"/>
  <c r="H135" i="13"/>
  <c r="I135" i="13" s="1"/>
  <c r="H136" i="13"/>
  <c r="I136" i="13" s="1"/>
  <c r="H137" i="13"/>
  <c r="I137" i="13" s="1"/>
  <c r="H138" i="13"/>
  <c r="I138" i="13"/>
  <c r="H139" i="13"/>
  <c r="I139" i="13" s="1"/>
  <c r="H140" i="13"/>
  <c r="I140" i="13" s="1"/>
  <c r="H141" i="13"/>
  <c r="I141" i="13" s="1"/>
  <c r="H142" i="13"/>
  <c r="I142" i="13" s="1"/>
  <c r="H143" i="13"/>
  <c r="I143" i="13" s="1"/>
  <c r="H144" i="13"/>
  <c r="I144" i="13" s="1"/>
  <c r="H145" i="13"/>
  <c r="I145" i="13" s="1"/>
  <c r="H146" i="13"/>
  <c r="I146" i="13"/>
  <c r="H147" i="13"/>
  <c r="I147" i="13" s="1"/>
  <c r="H148" i="13"/>
  <c r="I148" i="13" s="1"/>
  <c r="H149" i="13"/>
  <c r="I149" i="13" s="1"/>
  <c r="H150" i="13"/>
  <c r="I150" i="13" s="1"/>
  <c r="H151" i="13"/>
  <c r="I151" i="13" s="1"/>
  <c r="H152" i="13"/>
  <c r="I152" i="13" s="1"/>
  <c r="H153" i="13"/>
  <c r="I153" i="13" s="1"/>
  <c r="H154" i="13"/>
  <c r="I154" i="13"/>
  <c r="H155" i="13"/>
  <c r="I155" i="13" s="1"/>
  <c r="H156" i="13"/>
  <c r="I156" i="13" s="1"/>
  <c r="H157" i="13"/>
  <c r="I157" i="13" s="1"/>
  <c r="H158" i="13"/>
  <c r="I158" i="13" s="1"/>
  <c r="H159" i="13"/>
  <c r="I159" i="13" s="1"/>
  <c r="H160" i="13"/>
  <c r="I160" i="13" s="1"/>
  <c r="H161" i="13"/>
  <c r="I161" i="13" s="1"/>
  <c r="H162" i="13"/>
  <c r="I162" i="13"/>
  <c r="H163" i="13"/>
  <c r="I163" i="13" s="1"/>
  <c r="H164" i="13"/>
  <c r="I164" i="13" s="1"/>
  <c r="H165" i="13"/>
  <c r="I165" i="13" s="1"/>
  <c r="H166" i="13"/>
  <c r="I166" i="13" s="1"/>
  <c r="H167" i="13"/>
  <c r="I167" i="13" s="1"/>
  <c r="H168" i="13"/>
  <c r="I168" i="13" s="1"/>
  <c r="H2" i="13"/>
  <c r="I2" i="13" s="1"/>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G104" i="13"/>
  <c r="G105" i="13"/>
  <c r="G106" i="13"/>
  <c r="G107" i="13"/>
  <c r="G108" i="13"/>
  <c r="G109" i="13"/>
  <c r="G110" i="13"/>
  <c r="G111" i="13"/>
  <c r="G112" i="13"/>
  <c r="G113" i="13"/>
  <c r="G114" i="13"/>
  <c r="G115" i="13"/>
  <c r="G116" i="13"/>
  <c r="G117" i="13"/>
  <c r="G118" i="13"/>
  <c r="G119" i="13"/>
  <c r="G120" i="13"/>
  <c r="G121" i="13"/>
  <c r="G122" i="13"/>
  <c r="G123" i="13"/>
  <c r="G124" i="13"/>
  <c r="G125" i="13"/>
  <c r="G126" i="13"/>
  <c r="G127" i="13"/>
  <c r="G128" i="13"/>
  <c r="G129" i="13"/>
  <c r="G130" i="13"/>
  <c r="G131" i="13"/>
  <c r="G132" i="13"/>
  <c r="G133" i="13"/>
  <c r="G134" i="13"/>
  <c r="G135" i="13"/>
  <c r="G136" i="13"/>
  <c r="G137" i="13"/>
  <c r="G138" i="13"/>
  <c r="G139" i="13"/>
  <c r="G140" i="13"/>
  <c r="G141" i="13"/>
  <c r="G142" i="13"/>
  <c r="G143" i="13"/>
  <c r="G144" i="13"/>
  <c r="G145" i="13"/>
  <c r="G146" i="13"/>
  <c r="G147" i="13"/>
  <c r="G148" i="13"/>
  <c r="G149" i="13"/>
  <c r="G150" i="13"/>
  <c r="G151" i="13"/>
  <c r="G152" i="13"/>
  <c r="G153" i="13"/>
  <c r="G154" i="13"/>
  <c r="G155" i="13"/>
  <c r="G156" i="13"/>
  <c r="G157" i="13"/>
  <c r="G158" i="13"/>
  <c r="G159" i="13"/>
  <c r="G160" i="13"/>
  <c r="G161" i="13"/>
  <c r="G162" i="13"/>
  <c r="G163" i="13"/>
  <c r="G164" i="13"/>
  <c r="G165" i="13"/>
  <c r="G166" i="13"/>
  <c r="G167" i="13"/>
  <c r="G168" i="13"/>
  <c r="G2" i="13"/>
  <c r="D13" i="5"/>
  <c r="L60" i="6"/>
  <c r="L59" i="6"/>
  <c r="L58" i="6"/>
  <c r="L57" i="6"/>
  <c r="L56" i="6"/>
  <c r="L55" i="6"/>
  <c r="L54" i="6"/>
  <c r="L53" i="6"/>
  <c r="L52" i="6"/>
  <c r="L51" i="6"/>
  <c r="L50" i="6"/>
  <c r="L49" i="6"/>
  <c r="L48" i="6"/>
  <c r="L47" i="6"/>
  <c r="L46" i="6"/>
  <c r="L45" i="6"/>
  <c r="L44" i="6"/>
  <c r="L43" i="6"/>
  <c r="L42" i="6"/>
  <c r="L41" i="6"/>
  <c r="L40" i="6"/>
  <c r="L39" i="6"/>
  <c r="L38" i="6"/>
  <c r="L37" i="6"/>
  <c r="L36" i="6"/>
  <c r="L35" i="6"/>
  <c r="L34" i="6"/>
  <c r="L33" i="6"/>
  <c r="L32" i="6"/>
  <c r="L31" i="6"/>
  <c r="L30" i="6"/>
  <c r="L29" i="6"/>
  <c r="L28" i="6"/>
  <c r="L27" i="6"/>
  <c r="L26" i="6"/>
  <c r="L25" i="6"/>
  <c r="L24" i="6"/>
  <c r="L23" i="6"/>
  <c r="L22" i="6"/>
  <c r="L21" i="6"/>
  <c r="L20" i="6"/>
  <c r="L19" i="6"/>
  <c r="L18" i="6"/>
  <c r="L17" i="6"/>
  <c r="L16" i="6"/>
  <c r="L15" i="6"/>
  <c r="L14" i="6"/>
  <c r="L13" i="6"/>
  <c r="L12" i="6"/>
  <c r="L11" i="6"/>
  <c r="L10" i="6"/>
  <c r="L9" i="6"/>
  <c r="L8" i="6"/>
  <c r="L7" i="6"/>
  <c r="L6" i="6"/>
  <c r="L5" i="6"/>
  <c r="L4" i="6"/>
  <c r="L3" i="6"/>
  <c r="L2" i="6"/>
  <c r="L111" i="5"/>
  <c r="L110" i="5"/>
  <c r="L109" i="5"/>
  <c r="L108" i="5"/>
  <c r="L107" i="5"/>
  <c r="L106" i="5"/>
  <c r="L105" i="5"/>
  <c r="L104" i="5"/>
  <c r="L103" i="5"/>
  <c r="L102" i="5"/>
  <c r="L101" i="5"/>
  <c r="L100" i="5"/>
  <c r="L99" i="5"/>
  <c r="L98" i="5"/>
  <c r="L97" i="5"/>
  <c r="L96" i="5"/>
  <c r="L95" i="5"/>
  <c r="L94" i="5"/>
  <c r="L93" i="5"/>
  <c r="L92" i="5"/>
  <c r="L91" i="5"/>
  <c r="L90" i="5"/>
  <c r="L89" i="5"/>
  <c r="L88" i="5"/>
  <c r="L87" i="5"/>
  <c r="L86" i="5"/>
  <c r="L85" i="5"/>
  <c r="L84" i="5"/>
  <c r="L83" i="5"/>
  <c r="L82" i="5"/>
  <c r="L81" i="5"/>
  <c r="L80" i="5"/>
  <c r="L79" i="5"/>
  <c r="L78" i="5"/>
  <c r="L77" i="5"/>
  <c r="L76" i="5"/>
  <c r="L75" i="5"/>
  <c r="L74" i="5"/>
  <c r="L73" i="5"/>
  <c r="L72" i="5"/>
  <c r="L71" i="5"/>
  <c r="L70" i="5"/>
  <c r="L69" i="5"/>
  <c r="L68" i="5"/>
  <c r="L67" i="5"/>
  <c r="L66" i="5"/>
  <c r="L65" i="5"/>
  <c r="L64" i="5"/>
  <c r="L63" i="5"/>
  <c r="L62" i="5"/>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 r="L16" i="5"/>
  <c r="L15" i="5"/>
  <c r="L14" i="5"/>
  <c r="L13" i="5"/>
  <c r="L12" i="5"/>
  <c r="L11" i="5"/>
  <c r="L10" i="5"/>
  <c r="L9" i="5"/>
  <c r="L8" i="5"/>
  <c r="L7" i="5"/>
  <c r="L6" i="5"/>
  <c r="L5" i="5"/>
  <c r="L4" i="5"/>
  <c r="L3" i="5"/>
  <c r="L2" i="5"/>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4" i="6"/>
  <c r="C55" i="6"/>
  <c r="C56" i="6"/>
  <c r="C57" i="6"/>
  <c r="C58" i="6"/>
  <c r="C59" i="6"/>
  <c r="C60" i="6"/>
  <c r="D3" i="5"/>
  <c r="D4" i="5"/>
  <c r="D5" i="5"/>
  <c r="D6" i="5"/>
  <c r="D7" i="5"/>
  <c r="D8" i="5"/>
  <c r="D9" i="5"/>
  <c r="D10" i="5"/>
  <c r="D11" i="5"/>
  <c r="D12"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E113" i="5"/>
  <c r="D2" i="5"/>
  <c r="C2" i="1"/>
  <c r="C3" i="1"/>
  <c r="F3" i="1" s="1"/>
  <c r="C4" i="1"/>
  <c r="F4" i="1" s="1"/>
  <c r="C5" i="1"/>
  <c r="C6" i="1"/>
  <c r="C7" i="1"/>
  <c r="F7" i="1" s="1"/>
  <c r="C8" i="1"/>
  <c r="F8" i="1" s="1"/>
  <c r="C9" i="1"/>
  <c r="C10" i="1"/>
  <c r="C11" i="1"/>
  <c r="F11" i="1" s="1"/>
  <c r="C12" i="1"/>
  <c r="F12" i="1" s="1"/>
  <c r="C13" i="1"/>
  <c r="C14" i="1"/>
  <c r="C15" i="1"/>
  <c r="C16" i="1"/>
  <c r="F16" i="1" s="1"/>
  <c r="C17" i="1"/>
  <c r="C18" i="1"/>
  <c r="C19" i="1"/>
  <c r="F19" i="1" s="1"/>
  <c r="C20" i="1"/>
  <c r="F20" i="1" s="1"/>
  <c r="C21" i="1"/>
  <c r="C22" i="1"/>
  <c r="C23" i="1"/>
  <c r="F23" i="1" s="1"/>
  <c r="C24" i="1"/>
  <c r="F24" i="1" s="1"/>
  <c r="C25" i="1"/>
  <c r="C26" i="1"/>
  <c r="F26" i="1" s="1"/>
  <c r="C27" i="1"/>
  <c r="C28" i="1"/>
  <c r="F28" i="1" s="1"/>
  <c r="C29" i="1"/>
  <c r="C30" i="1"/>
  <c r="F30" i="1" s="1"/>
  <c r="C31" i="1"/>
  <c r="F31" i="1" s="1"/>
  <c r="C32" i="1"/>
  <c r="F32" i="1" s="1"/>
  <c r="C33" i="1"/>
  <c r="C34" i="1"/>
  <c r="C35" i="1"/>
  <c r="F35" i="1" s="1"/>
  <c r="C36" i="1"/>
  <c r="F36" i="1" s="1"/>
  <c r="C37" i="1"/>
  <c r="F37" i="1" s="1"/>
  <c r="C38" i="1"/>
  <c r="C39" i="1"/>
  <c r="C40" i="1"/>
  <c r="F40" i="1" s="1"/>
  <c r="C41" i="1"/>
  <c r="F41" i="1" s="1"/>
  <c r="C42" i="1"/>
  <c r="F42" i="1" s="1"/>
  <c r="C43" i="1"/>
  <c r="F43" i="1" s="1"/>
  <c r="C44" i="1"/>
  <c r="F44" i="1" s="1"/>
  <c r="C45" i="1"/>
  <c r="C46" i="1"/>
  <c r="F46" i="1" s="1"/>
  <c r="C47" i="1"/>
  <c r="C48" i="1"/>
  <c r="F48" i="1" s="1"/>
  <c r="C49" i="1"/>
  <c r="C50" i="1"/>
  <c r="F50" i="1" s="1"/>
  <c r="C51" i="1"/>
  <c r="F51" i="1" s="1"/>
  <c r="C52" i="1"/>
  <c r="F52" i="1" s="1"/>
  <c r="C53" i="1"/>
  <c r="C54" i="1"/>
  <c r="C55" i="1"/>
  <c r="C56" i="1"/>
  <c r="F56" i="1" s="1"/>
  <c r="C57" i="1"/>
  <c r="C58" i="1"/>
  <c r="F58" i="1" s="1"/>
  <c r="C59" i="1"/>
  <c r="F59" i="1" s="1"/>
  <c r="C60" i="1"/>
  <c r="F60" i="1" s="1"/>
  <c r="C61" i="1"/>
  <c r="C62" i="1"/>
  <c r="C63" i="1"/>
  <c r="C64" i="1"/>
  <c r="F64" i="1" s="1"/>
  <c r="C65" i="1"/>
  <c r="F65" i="1" s="1"/>
  <c r="C66" i="1"/>
  <c r="C67" i="1"/>
  <c r="C68" i="1"/>
  <c r="F68" i="1" s="1"/>
  <c r="C69" i="1"/>
  <c r="F69" i="1" s="1"/>
  <c r="C70" i="1"/>
  <c r="C71" i="1"/>
  <c r="C72" i="1"/>
  <c r="F72" i="1" s="1"/>
  <c r="C73" i="1"/>
  <c r="F73" i="1" s="1"/>
  <c r="C74" i="1"/>
  <c r="F74" i="1" s="1"/>
  <c r="C75" i="1"/>
  <c r="C76" i="1"/>
  <c r="F76" i="1" s="1"/>
  <c r="C77" i="1"/>
  <c r="C78" i="1"/>
  <c r="C79" i="1"/>
  <c r="C80" i="1"/>
  <c r="F80" i="1" s="1"/>
  <c r="C81" i="1"/>
  <c r="F81" i="1" s="1"/>
  <c r="C82" i="1"/>
  <c r="C83" i="1"/>
  <c r="F83" i="1" s="1"/>
  <c r="C84" i="1"/>
  <c r="F84" i="1" s="1"/>
  <c r="C85" i="1"/>
  <c r="F85" i="1" s="1"/>
  <c r="C86" i="1"/>
  <c r="F86" i="1" s="1"/>
  <c r="C87" i="1"/>
  <c r="F87" i="1" s="1"/>
  <c r="C88" i="1"/>
  <c r="F88" i="1" s="1"/>
  <c r="C89" i="1"/>
  <c r="F89" i="1" s="1"/>
  <c r="C90" i="1"/>
  <c r="F90" i="1" s="1"/>
  <c r="C91" i="1"/>
  <c r="C92" i="1"/>
  <c r="F92" i="1"/>
  <c r="C93" i="1"/>
  <c r="F93" i="1" s="1"/>
  <c r="C94" i="1"/>
  <c r="F94" i="1" s="1"/>
  <c r="C95" i="1"/>
  <c r="C96" i="1"/>
  <c r="F96" i="1" s="1"/>
  <c r="C97" i="1"/>
  <c r="C98" i="1"/>
  <c r="C99" i="1"/>
  <c r="F99" i="1" s="1"/>
  <c r="C100" i="1"/>
  <c r="F100" i="1" s="1"/>
  <c r="C101" i="1"/>
  <c r="F101" i="1" s="1"/>
  <c r="C102" i="1"/>
  <c r="C103" i="1"/>
  <c r="F103" i="1" s="1"/>
  <c r="C104" i="1"/>
  <c r="F104" i="1" s="1"/>
  <c r="C105" i="1"/>
  <c r="F105" i="1" s="1"/>
  <c r="C106" i="1"/>
  <c r="F106" i="1" s="1"/>
  <c r="C107" i="1"/>
  <c r="F107" i="1" s="1"/>
  <c r="C108" i="1"/>
  <c r="F108" i="1"/>
  <c r="C109" i="1"/>
  <c r="C110" i="1"/>
  <c r="C111" i="1"/>
  <c r="C112" i="1"/>
  <c r="F112" i="1" s="1"/>
  <c r="C113" i="1"/>
  <c r="C114" i="1"/>
  <c r="F114" i="1" s="1"/>
  <c r="C115" i="1"/>
  <c r="F115" i="1" s="1"/>
  <c r="C116" i="1"/>
  <c r="F116" i="1" s="1"/>
  <c r="C117" i="1"/>
  <c r="C118" i="1"/>
  <c r="F118" i="1" s="1"/>
  <c r="C119" i="1"/>
  <c r="C120" i="1"/>
  <c r="F120" i="1" s="1"/>
  <c r="C121" i="1"/>
  <c r="C122" i="1"/>
  <c r="F122" i="1" s="1"/>
  <c r="C123" i="1"/>
  <c r="F123" i="1" s="1"/>
  <c r="C124" i="1"/>
  <c r="F124" i="1" s="1"/>
  <c r="C125" i="1"/>
  <c r="C126" i="1"/>
  <c r="F126" i="1" s="1"/>
  <c r="C127" i="1"/>
  <c r="C128" i="1"/>
  <c r="F128" i="1" s="1"/>
  <c r="C129" i="1"/>
  <c r="F129" i="1" s="1"/>
  <c r="C130" i="1"/>
  <c r="F130" i="1" s="1"/>
  <c r="C131" i="1"/>
  <c r="C132" i="1"/>
  <c r="F132" i="1" s="1"/>
  <c r="C133" i="1"/>
  <c r="F133" i="1" s="1"/>
  <c r="C134" i="1"/>
  <c r="F134" i="1" s="1"/>
  <c r="C135" i="1"/>
  <c r="C136" i="1"/>
  <c r="F136" i="1" s="1"/>
  <c r="C137" i="1"/>
  <c r="C138" i="1"/>
  <c r="F138" i="1" s="1"/>
  <c r="C139" i="1"/>
  <c r="C140" i="1"/>
  <c r="F140" i="1" s="1"/>
  <c r="C141" i="1"/>
  <c r="C142" i="1"/>
  <c r="F142" i="1" s="1"/>
  <c r="L116" i="4"/>
  <c r="L115" i="4"/>
  <c r="L114" i="4"/>
  <c r="L113" i="4"/>
  <c r="L112" i="4"/>
  <c r="L111" i="4"/>
  <c r="L110" i="4"/>
  <c r="L109" i="4"/>
  <c r="L108" i="4"/>
  <c r="L107" i="4"/>
  <c r="L106" i="4"/>
  <c r="L105"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L59" i="4"/>
  <c r="L58" i="4"/>
  <c r="L57" i="4"/>
  <c r="L56"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L10" i="4"/>
  <c r="L9" i="4"/>
  <c r="L8" i="4"/>
  <c r="L7" i="4"/>
  <c r="L6" i="4"/>
  <c r="L5" i="4"/>
  <c r="L4" i="4"/>
  <c r="L3" i="4"/>
  <c r="L2" i="4"/>
  <c r="L128" i="3"/>
  <c r="L127" i="3"/>
  <c r="L126" i="3"/>
  <c r="L125" i="3"/>
  <c r="L124" i="3"/>
  <c r="L123" i="3"/>
  <c r="L122" i="3"/>
  <c r="L121" i="3"/>
  <c r="L120" i="3"/>
  <c r="L119" i="3"/>
  <c r="L118" i="3"/>
  <c r="L117" i="3"/>
  <c r="L116" i="3"/>
  <c r="L115" i="3"/>
  <c r="L114" i="3"/>
  <c r="L113" i="3"/>
  <c r="L112" i="3"/>
  <c r="L111" i="3"/>
  <c r="L110" i="3"/>
  <c r="L109" i="3"/>
  <c r="L108" i="3"/>
  <c r="L107" i="3"/>
  <c r="L106" i="3"/>
  <c r="L105" i="3"/>
  <c r="L104" i="3"/>
  <c r="L103" i="3"/>
  <c r="L102" i="3"/>
  <c r="L101" i="3"/>
  <c r="L100" i="3"/>
  <c r="L99" i="3"/>
  <c r="L98" i="3"/>
  <c r="L97" i="3"/>
  <c r="L96" i="3"/>
  <c r="L95" i="3"/>
  <c r="L94" i="3"/>
  <c r="L93" i="3"/>
  <c r="L92" i="3"/>
  <c r="L91" i="3"/>
  <c r="L90" i="3"/>
  <c r="L89" i="3"/>
  <c r="L88" i="3"/>
  <c r="L87" i="3"/>
  <c r="L86" i="3"/>
  <c r="L85" i="3"/>
  <c r="L84" i="3"/>
  <c r="L83" i="3"/>
  <c r="L82" i="3"/>
  <c r="L81" i="3"/>
  <c r="L80" i="3"/>
  <c r="L79" i="3"/>
  <c r="L78" i="3"/>
  <c r="L77" i="3"/>
  <c r="L76" i="3"/>
  <c r="L75" i="3"/>
  <c r="L74" i="3"/>
  <c r="L73" i="3"/>
  <c r="L72" i="3"/>
  <c r="L71" i="3"/>
  <c r="L70" i="3"/>
  <c r="L69" i="3"/>
  <c r="L68" i="3"/>
  <c r="L67" i="3"/>
  <c r="L66" i="3"/>
  <c r="L65" i="3"/>
  <c r="L64" i="3"/>
  <c r="L63" i="3"/>
  <c r="L62" i="3"/>
  <c r="L61" i="3"/>
  <c r="L60" i="3"/>
  <c r="L59" i="3"/>
  <c r="L58" i="3"/>
  <c r="L57" i="3"/>
  <c r="L56" i="3"/>
  <c r="L55" i="3"/>
  <c r="L54" i="3"/>
  <c r="L53" i="3"/>
  <c r="L52" i="3"/>
  <c r="L51" i="3"/>
  <c r="L50" i="3"/>
  <c r="L49" i="3"/>
  <c r="L48" i="3"/>
  <c r="L47" i="3"/>
  <c r="L46" i="3"/>
  <c r="L45" i="3"/>
  <c r="L44" i="3"/>
  <c r="L43" i="3"/>
  <c r="L42" i="3"/>
  <c r="L41" i="3"/>
  <c r="L40" i="3"/>
  <c r="L39" i="3"/>
  <c r="L38" i="3"/>
  <c r="L37" i="3"/>
  <c r="L36" i="3"/>
  <c r="L35" i="3"/>
  <c r="L34" i="3"/>
  <c r="L33" i="3"/>
  <c r="L32" i="3"/>
  <c r="L31" i="3"/>
  <c r="L30" i="3"/>
  <c r="L29" i="3"/>
  <c r="L28" i="3"/>
  <c r="L27" i="3"/>
  <c r="L26" i="3"/>
  <c r="L25" i="3"/>
  <c r="L24" i="3"/>
  <c r="L23" i="3"/>
  <c r="L22" i="3"/>
  <c r="L21" i="3"/>
  <c r="L20" i="3"/>
  <c r="L19" i="3"/>
  <c r="L18" i="3"/>
  <c r="L17" i="3"/>
  <c r="L16" i="3"/>
  <c r="L15" i="3"/>
  <c r="L14" i="3"/>
  <c r="L13" i="3"/>
  <c r="L12" i="3"/>
  <c r="L11" i="3"/>
  <c r="L10" i="3"/>
  <c r="L9" i="3"/>
  <c r="L8" i="3"/>
  <c r="L7" i="3"/>
  <c r="L6" i="3"/>
  <c r="L5" i="3"/>
  <c r="L4" i="3"/>
  <c r="L3" i="3"/>
  <c r="L2" i="3"/>
  <c r="R12" i="3"/>
  <c r="R45" i="3"/>
  <c r="R73" i="3"/>
  <c r="R97" i="3"/>
  <c r="R109" i="3"/>
  <c r="R127" i="3"/>
  <c r="L126" i="7"/>
  <c r="L125" i="7"/>
  <c r="L124" i="7"/>
  <c r="L123" i="7"/>
  <c r="L122" i="7"/>
  <c r="L121" i="7"/>
  <c r="L120" i="7"/>
  <c r="L119" i="7"/>
  <c r="L118" i="7"/>
  <c r="L117" i="7"/>
  <c r="L116" i="7"/>
  <c r="L115" i="7"/>
  <c r="L114"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L3" i="7"/>
  <c r="K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2" i="1"/>
  <c r="D3" i="4"/>
  <c r="G3" i="4" s="1"/>
  <c r="D4" i="4"/>
  <c r="G4" i="4" s="1"/>
  <c r="D5" i="4"/>
  <c r="G5" i="4" s="1"/>
  <c r="D6" i="4"/>
  <c r="G6" i="4" s="1"/>
  <c r="D7" i="4"/>
  <c r="G7" i="4" s="1"/>
  <c r="D8" i="4"/>
  <c r="G8" i="4" s="1"/>
  <c r="D9" i="4"/>
  <c r="G9" i="4" s="1"/>
  <c r="D10" i="4"/>
  <c r="G10" i="4" s="1"/>
  <c r="D11" i="4"/>
  <c r="G11" i="4" s="1"/>
  <c r="D12" i="4"/>
  <c r="G12" i="4" s="1"/>
  <c r="D13" i="4"/>
  <c r="G13" i="4" s="1"/>
  <c r="D14" i="4"/>
  <c r="G14" i="4" s="1"/>
  <c r="D15" i="4"/>
  <c r="G15" i="4" s="1"/>
  <c r="D16" i="4"/>
  <c r="G16" i="4" s="1"/>
  <c r="D17" i="4"/>
  <c r="G17" i="4" s="1"/>
  <c r="D18" i="4"/>
  <c r="G18" i="4" s="1"/>
  <c r="D19" i="4"/>
  <c r="G19" i="4" s="1"/>
  <c r="D20" i="4"/>
  <c r="G20" i="4" s="1"/>
  <c r="D21" i="4"/>
  <c r="G21" i="4" s="1"/>
  <c r="D22" i="4"/>
  <c r="G22" i="4" s="1"/>
  <c r="D23" i="4"/>
  <c r="G23" i="4" s="1"/>
  <c r="D24" i="4"/>
  <c r="G24" i="4" s="1"/>
  <c r="D25" i="4"/>
  <c r="G25" i="4" s="1"/>
  <c r="D26" i="4"/>
  <c r="G26" i="4" s="1"/>
  <c r="D27" i="4"/>
  <c r="G27" i="4" s="1"/>
  <c r="D28" i="4"/>
  <c r="G28" i="4" s="1"/>
  <c r="D29" i="4"/>
  <c r="G29" i="4" s="1"/>
  <c r="D30" i="4"/>
  <c r="G30" i="4" s="1"/>
  <c r="D31" i="4"/>
  <c r="G31" i="4" s="1"/>
  <c r="D32" i="4"/>
  <c r="G32" i="4" s="1"/>
  <c r="D33" i="4"/>
  <c r="G33" i="4" s="1"/>
  <c r="D34" i="4"/>
  <c r="G34" i="4" s="1"/>
  <c r="D35" i="4"/>
  <c r="G35" i="4" s="1"/>
  <c r="D36" i="4"/>
  <c r="G36" i="4" s="1"/>
  <c r="D37" i="4"/>
  <c r="G37" i="4" s="1"/>
  <c r="D38" i="4"/>
  <c r="G38" i="4" s="1"/>
  <c r="D39" i="4"/>
  <c r="G39" i="4" s="1"/>
  <c r="D40" i="4"/>
  <c r="G40" i="4" s="1"/>
  <c r="D41" i="4"/>
  <c r="G41" i="4" s="1"/>
  <c r="D42" i="4"/>
  <c r="G42" i="4" s="1"/>
  <c r="D43" i="4"/>
  <c r="G43" i="4" s="1"/>
  <c r="D44" i="4"/>
  <c r="G44" i="4" s="1"/>
  <c r="D45" i="4"/>
  <c r="G45" i="4" s="1"/>
  <c r="D46" i="4"/>
  <c r="G46" i="4" s="1"/>
  <c r="D47" i="4"/>
  <c r="G47" i="4" s="1"/>
  <c r="D48" i="4"/>
  <c r="G48" i="4" s="1"/>
  <c r="D49" i="4"/>
  <c r="G49" i="4" s="1"/>
  <c r="D50" i="4"/>
  <c r="G50" i="4" s="1"/>
  <c r="D51" i="4"/>
  <c r="G51" i="4" s="1"/>
  <c r="D52" i="4"/>
  <c r="G52" i="4" s="1"/>
  <c r="D53" i="4"/>
  <c r="G53" i="4" s="1"/>
  <c r="D54" i="4"/>
  <c r="G54" i="4" s="1"/>
  <c r="D55" i="4"/>
  <c r="G55" i="4" s="1"/>
  <c r="D56" i="4"/>
  <c r="G56" i="4" s="1"/>
  <c r="D57" i="4"/>
  <c r="G57" i="4" s="1"/>
  <c r="D58" i="4"/>
  <c r="G58" i="4" s="1"/>
  <c r="D59" i="4"/>
  <c r="G59" i="4" s="1"/>
  <c r="D60" i="4"/>
  <c r="G60" i="4" s="1"/>
  <c r="D61" i="4"/>
  <c r="G61" i="4" s="1"/>
  <c r="D62" i="4"/>
  <c r="G62" i="4" s="1"/>
  <c r="D63" i="4"/>
  <c r="G63" i="4" s="1"/>
  <c r="D64" i="4"/>
  <c r="G64" i="4" s="1"/>
  <c r="D65" i="4"/>
  <c r="G65" i="4" s="1"/>
  <c r="D66" i="4"/>
  <c r="G66" i="4" s="1"/>
  <c r="D67" i="4"/>
  <c r="G67" i="4" s="1"/>
  <c r="D68" i="4"/>
  <c r="G68" i="4" s="1"/>
  <c r="D69" i="4"/>
  <c r="G69" i="4" s="1"/>
  <c r="D70" i="4"/>
  <c r="G70" i="4" s="1"/>
  <c r="D71" i="4"/>
  <c r="G71" i="4" s="1"/>
  <c r="D72" i="4"/>
  <c r="G72" i="4" s="1"/>
  <c r="D73" i="4"/>
  <c r="G73" i="4" s="1"/>
  <c r="D74" i="4"/>
  <c r="G74" i="4" s="1"/>
  <c r="D75" i="4"/>
  <c r="G75" i="4" s="1"/>
  <c r="D76" i="4"/>
  <c r="G76" i="4" s="1"/>
  <c r="D77" i="4"/>
  <c r="G77" i="4" s="1"/>
  <c r="D78" i="4"/>
  <c r="G78" i="4" s="1"/>
  <c r="D79" i="4"/>
  <c r="G79" i="4" s="1"/>
  <c r="D80" i="4"/>
  <c r="G80" i="4" s="1"/>
  <c r="D81" i="4"/>
  <c r="G81" i="4" s="1"/>
  <c r="D82" i="4"/>
  <c r="G82" i="4" s="1"/>
  <c r="D83" i="4"/>
  <c r="G83" i="4" s="1"/>
  <c r="D84" i="4"/>
  <c r="G84" i="4" s="1"/>
  <c r="D85" i="4"/>
  <c r="G85" i="4" s="1"/>
  <c r="D86" i="4"/>
  <c r="G86" i="4" s="1"/>
  <c r="D87" i="4"/>
  <c r="G87" i="4" s="1"/>
  <c r="D88" i="4"/>
  <c r="G88" i="4" s="1"/>
  <c r="D89" i="4"/>
  <c r="G89" i="4" s="1"/>
  <c r="D90" i="4"/>
  <c r="G90" i="4" s="1"/>
  <c r="D91" i="4"/>
  <c r="G91" i="4" s="1"/>
  <c r="D92" i="4"/>
  <c r="G92" i="4" s="1"/>
  <c r="D93" i="4"/>
  <c r="G93" i="4" s="1"/>
  <c r="D94" i="4"/>
  <c r="G94" i="4" s="1"/>
  <c r="D95" i="4"/>
  <c r="G95" i="4" s="1"/>
  <c r="D96" i="4"/>
  <c r="G96" i="4" s="1"/>
  <c r="D97" i="4"/>
  <c r="G97" i="4" s="1"/>
  <c r="D98" i="4"/>
  <c r="G98" i="4" s="1"/>
  <c r="D99" i="4"/>
  <c r="G99" i="4" s="1"/>
  <c r="D100" i="4"/>
  <c r="G100" i="4" s="1"/>
  <c r="D101" i="4"/>
  <c r="G101" i="4" s="1"/>
  <c r="D102" i="4"/>
  <c r="G102" i="4" s="1"/>
  <c r="D103" i="4"/>
  <c r="G103" i="4" s="1"/>
  <c r="D104" i="4"/>
  <c r="G104" i="4" s="1"/>
  <c r="D105" i="4"/>
  <c r="G105" i="4" s="1"/>
  <c r="D106" i="4"/>
  <c r="G106" i="4" s="1"/>
  <c r="D107" i="4"/>
  <c r="G107" i="4" s="1"/>
  <c r="D108" i="4"/>
  <c r="G108" i="4" s="1"/>
  <c r="D109" i="4"/>
  <c r="G109" i="4" s="1"/>
  <c r="D110" i="4"/>
  <c r="G110" i="4" s="1"/>
  <c r="D111" i="4"/>
  <c r="G111" i="4" s="1"/>
  <c r="D112" i="4"/>
  <c r="G112" i="4" s="1"/>
  <c r="D113" i="4"/>
  <c r="G113" i="4" s="1"/>
  <c r="D114" i="4"/>
  <c r="G114" i="4" s="1"/>
  <c r="D115" i="4"/>
  <c r="G115" i="4" s="1"/>
  <c r="D116" i="4"/>
  <c r="G116" i="4" s="1"/>
  <c r="D2" i="4"/>
  <c r="G2" i="4" s="1"/>
  <c r="E3" i="4"/>
  <c r="F3" i="4"/>
  <c r="E4" i="4"/>
  <c r="F4" i="4"/>
  <c r="E5" i="4"/>
  <c r="F5" i="4"/>
  <c r="E6" i="4"/>
  <c r="F6" i="4"/>
  <c r="E7" i="4"/>
  <c r="F7" i="4"/>
  <c r="E8" i="4"/>
  <c r="F8" i="4"/>
  <c r="E9" i="4"/>
  <c r="F9" i="4"/>
  <c r="E10" i="4"/>
  <c r="F10" i="4"/>
  <c r="E11" i="4"/>
  <c r="F11" i="4"/>
  <c r="E12" i="4"/>
  <c r="F12" i="4"/>
  <c r="E13" i="4"/>
  <c r="F13" i="4"/>
  <c r="E14" i="4"/>
  <c r="F14" i="4"/>
  <c r="E15" i="4"/>
  <c r="F15" i="4"/>
  <c r="E16" i="4"/>
  <c r="F16" i="4"/>
  <c r="E17" i="4"/>
  <c r="F17" i="4"/>
  <c r="E18" i="4"/>
  <c r="F18" i="4"/>
  <c r="E19" i="4"/>
  <c r="F19" i="4"/>
  <c r="E20" i="4"/>
  <c r="F20" i="4"/>
  <c r="E21" i="4"/>
  <c r="F21" i="4"/>
  <c r="E22" i="4"/>
  <c r="F22" i="4"/>
  <c r="E23" i="4"/>
  <c r="F23" i="4"/>
  <c r="E24" i="4"/>
  <c r="F24" i="4"/>
  <c r="E25" i="4"/>
  <c r="F25" i="4"/>
  <c r="E26" i="4"/>
  <c r="F26" i="4"/>
  <c r="E27" i="4"/>
  <c r="F27" i="4"/>
  <c r="E28" i="4"/>
  <c r="F28" i="4"/>
  <c r="E29" i="4"/>
  <c r="F29" i="4"/>
  <c r="E30" i="4"/>
  <c r="F30" i="4"/>
  <c r="E31" i="4"/>
  <c r="F31" i="4"/>
  <c r="E32" i="4"/>
  <c r="F32" i="4"/>
  <c r="E33" i="4"/>
  <c r="F33" i="4"/>
  <c r="E34" i="4"/>
  <c r="F34" i="4"/>
  <c r="E35" i="4"/>
  <c r="F35" i="4"/>
  <c r="E36" i="4"/>
  <c r="F36" i="4"/>
  <c r="E37" i="4"/>
  <c r="F37" i="4"/>
  <c r="E38" i="4"/>
  <c r="F38" i="4"/>
  <c r="E39" i="4"/>
  <c r="F39" i="4"/>
  <c r="E40" i="4"/>
  <c r="F40" i="4"/>
  <c r="E41" i="4"/>
  <c r="F41" i="4"/>
  <c r="E42" i="4"/>
  <c r="F42" i="4"/>
  <c r="E43" i="4"/>
  <c r="F43" i="4"/>
  <c r="E44" i="4"/>
  <c r="F44" i="4"/>
  <c r="E45" i="4"/>
  <c r="F45" i="4"/>
  <c r="E46" i="4"/>
  <c r="F46" i="4"/>
  <c r="E47" i="4"/>
  <c r="F47" i="4"/>
  <c r="E48" i="4"/>
  <c r="F48" i="4"/>
  <c r="E49" i="4"/>
  <c r="F49" i="4"/>
  <c r="E50" i="4"/>
  <c r="F50" i="4"/>
  <c r="E51" i="4"/>
  <c r="F51" i="4"/>
  <c r="E52" i="4"/>
  <c r="F52" i="4"/>
  <c r="E53" i="4"/>
  <c r="F53" i="4"/>
  <c r="E54" i="4"/>
  <c r="F54" i="4"/>
  <c r="E55" i="4"/>
  <c r="F55" i="4"/>
  <c r="E56" i="4"/>
  <c r="F56" i="4"/>
  <c r="E57" i="4"/>
  <c r="F57" i="4"/>
  <c r="E58" i="4"/>
  <c r="F58" i="4"/>
  <c r="E59" i="4"/>
  <c r="F59" i="4"/>
  <c r="E60" i="4"/>
  <c r="F60" i="4"/>
  <c r="E61" i="4"/>
  <c r="F61" i="4"/>
  <c r="E62" i="4"/>
  <c r="F62" i="4"/>
  <c r="E63" i="4"/>
  <c r="F63" i="4"/>
  <c r="E64" i="4"/>
  <c r="F64" i="4"/>
  <c r="E65" i="4"/>
  <c r="F65" i="4"/>
  <c r="E66" i="4"/>
  <c r="F66" i="4"/>
  <c r="E67" i="4"/>
  <c r="F67" i="4"/>
  <c r="E68" i="4"/>
  <c r="F68" i="4"/>
  <c r="E69" i="4"/>
  <c r="F69" i="4"/>
  <c r="E70" i="4"/>
  <c r="F70" i="4"/>
  <c r="E71" i="4"/>
  <c r="F71" i="4"/>
  <c r="E72" i="4"/>
  <c r="F72" i="4"/>
  <c r="E73" i="4"/>
  <c r="F73" i="4"/>
  <c r="E74" i="4"/>
  <c r="F74" i="4"/>
  <c r="E75" i="4"/>
  <c r="F75" i="4"/>
  <c r="E76" i="4"/>
  <c r="F76" i="4"/>
  <c r="E77" i="4"/>
  <c r="F77" i="4"/>
  <c r="E78" i="4"/>
  <c r="F78" i="4"/>
  <c r="E79" i="4"/>
  <c r="F79" i="4"/>
  <c r="E80" i="4"/>
  <c r="F80" i="4"/>
  <c r="E81" i="4"/>
  <c r="F81" i="4"/>
  <c r="E82" i="4"/>
  <c r="F82" i="4"/>
  <c r="E83" i="4"/>
  <c r="F83" i="4"/>
  <c r="E84" i="4"/>
  <c r="F84" i="4"/>
  <c r="E85" i="4"/>
  <c r="F85" i="4"/>
  <c r="E86" i="4"/>
  <c r="F86" i="4"/>
  <c r="E87" i="4"/>
  <c r="F87" i="4"/>
  <c r="E88" i="4"/>
  <c r="F88" i="4"/>
  <c r="E89" i="4"/>
  <c r="F89" i="4"/>
  <c r="E90" i="4"/>
  <c r="F90" i="4"/>
  <c r="E91" i="4"/>
  <c r="F91" i="4"/>
  <c r="E92" i="4"/>
  <c r="F92" i="4"/>
  <c r="E93" i="4"/>
  <c r="F93" i="4"/>
  <c r="E94" i="4"/>
  <c r="F94" i="4"/>
  <c r="E95" i="4"/>
  <c r="F95" i="4"/>
  <c r="E96" i="4"/>
  <c r="F96" i="4"/>
  <c r="E97" i="4"/>
  <c r="F97" i="4"/>
  <c r="E98" i="4"/>
  <c r="F98" i="4"/>
  <c r="E99" i="4"/>
  <c r="F99" i="4"/>
  <c r="E100" i="4"/>
  <c r="F100" i="4"/>
  <c r="E101" i="4"/>
  <c r="F101" i="4"/>
  <c r="E102" i="4"/>
  <c r="F102" i="4"/>
  <c r="E103" i="4"/>
  <c r="F103" i="4"/>
  <c r="E104" i="4"/>
  <c r="F104" i="4"/>
  <c r="E105" i="4"/>
  <c r="F105" i="4"/>
  <c r="E106" i="4"/>
  <c r="F106" i="4"/>
  <c r="E107" i="4"/>
  <c r="F107" i="4"/>
  <c r="E108" i="4"/>
  <c r="F108" i="4"/>
  <c r="E109" i="4"/>
  <c r="F109" i="4"/>
  <c r="E110" i="4"/>
  <c r="F110" i="4"/>
  <c r="E111" i="4"/>
  <c r="F111" i="4"/>
  <c r="E112" i="4"/>
  <c r="F112" i="4"/>
  <c r="E113" i="4"/>
  <c r="F113" i="4"/>
  <c r="E114" i="4"/>
  <c r="F114" i="4"/>
  <c r="E115" i="4"/>
  <c r="F115" i="4"/>
  <c r="E116" i="4"/>
  <c r="F116" i="4"/>
  <c r="F2" i="4"/>
  <c r="E2" i="4"/>
  <c r="D3" i="3"/>
  <c r="G3" i="3" s="1"/>
  <c r="D4" i="3"/>
  <c r="G4" i="3" s="1"/>
  <c r="D5" i="3"/>
  <c r="G5" i="3" s="1"/>
  <c r="D6" i="3"/>
  <c r="G6" i="3" s="1"/>
  <c r="D7" i="3"/>
  <c r="G7" i="3" s="1"/>
  <c r="D8" i="3"/>
  <c r="G8" i="3" s="1"/>
  <c r="D9" i="3"/>
  <c r="G9" i="3" s="1"/>
  <c r="D10" i="3"/>
  <c r="G10" i="3" s="1"/>
  <c r="D11" i="3"/>
  <c r="G11" i="3" s="1"/>
  <c r="D12" i="3"/>
  <c r="G12" i="3" s="1"/>
  <c r="D13" i="3"/>
  <c r="G13" i="3" s="1"/>
  <c r="D14" i="3"/>
  <c r="G14" i="3" s="1"/>
  <c r="D15" i="3"/>
  <c r="G15" i="3" s="1"/>
  <c r="D16" i="3"/>
  <c r="G16" i="3" s="1"/>
  <c r="D17" i="3"/>
  <c r="G17" i="3" s="1"/>
  <c r="D18" i="3"/>
  <c r="G18" i="3" s="1"/>
  <c r="D19" i="3"/>
  <c r="G19" i="3" s="1"/>
  <c r="D20" i="3"/>
  <c r="G20" i="3" s="1"/>
  <c r="D21" i="3"/>
  <c r="G21" i="3" s="1"/>
  <c r="D22" i="3"/>
  <c r="G22" i="3" s="1"/>
  <c r="D23" i="3"/>
  <c r="G23" i="3" s="1"/>
  <c r="D24" i="3"/>
  <c r="G24" i="3" s="1"/>
  <c r="D25" i="3"/>
  <c r="G25" i="3" s="1"/>
  <c r="D26" i="3"/>
  <c r="G26" i="3" s="1"/>
  <c r="D27" i="3"/>
  <c r="G27" i="3" s="1"/>
  <c r="D28" i="3"/>
  <c r="G28" i="3" s="1"/>
  <c r="D29" i="3"/>
  <c r="G29" i="3" s="1"/>
  <c r="D30" i="3"/>
  <c r="G30" i="3" s="1"/>
  <c r="D31" i="3"/>
  <c r="G31" i="3" s="1"/>
  <c r="D32" i="3"/>
  <c r="G32" i="3" s="1"/>
  <c r="D33" i="3"/>
  <c r="G33" i="3" s="1"/>
  <c r="D34" i="3"/>
  <c r="G34" i="3" s="1"/>
  <c r="D35" i="3"/>
  <c r="G35" i="3" s="1"/>
  <c r="D36" i="3"/>
  <c r="G36" i="3" s="1"/>
  <c r="D37" i="3"/>
  <c r="G37" i="3" s="1"/>
  <c r="D38" i="3"/>
  <c r="G38" i="3" s="1"/>
  <c r="D39" i="3"/>
  <c r="G39" i="3" s="1"/>
  <c r="D40" i="3"/>
  <c r="G40" i="3" s="1"/>
  <c r="D41" i="3"/>
  <c r="G41" i="3" s="1"/>
  <c r="D42" i="3"/>
  <c r="G42" i="3" s="1"/>
  <c r="D43" i="3"/>
  <c r="G43" i="3" s="1"/>
  <c r="D44" i="3"/>
  <c r="G44" i="3" s="1"/>
  <c r="D45" i="3"/>
  <c r="G45" i="3" s="1"/>
  <c r="D46" i="3"/>
  <c r="G46" i="3" s="1"/>
  <c r="D47" i="3"/>
  <c r="G47" i="3" s="1"/>
  <c r="D48" i="3"/>
  <c r="G48" i="3" s="1"/>
  <c r="D49" i="3"/>
  <c r="G49" i="3" s="1"/>
  <c r="D50" i="3"/>
  <c r="G50" i="3" s="1"/>
  <c r="D51" i="3"/>
  <c r="G51" i="3" s="1"/>
  <c r="D52" i="3"/>
  <c r="G52" i="3" s="1"/>
  <c r="D53" i="3"/>
  <c r="G53" i="3" s="1"/>
  <c r="D54" i="3"/>
  <c r="G54" i="3" s="1"/>
  <c r="D55" i="3"/>
  <c r="G55" i="3" s="1"/>
  <c r="D56" i="3"/>
  <c r="G56" i="3" s="1"/>
  <c r="D57" i="3"/>
  <c r="G57" i="3" s="1"/>
  <c r="D58" i="3"/>
  <c r="G58" i="3" s="1"/>
  <c r="D59" i="3"/>
  <c r="G59" i="3" s="1"/>
  <c r="D60" i="3"/>
  <c r="G60" i="3" s="1"/>
  <c r="D61" i="3"/>
  <c r="G61" i="3" s="1"/>
  <c r="D62" i="3"/>
  <c r="G62" i="3" s="1"/>
  <c r="D63" i="3"/>
  <c r="G63" i="3" s="1"/>
  <c r="D64" i="3"/>
  <c r="G64" i="3" s="1"/>
  <c r="D65" i="3"/>
  <c r="G65" i="3" s="1"/>
  <c r="D66" i="3"/>
  <c r="G66" i="3" s="1"/>
  <c r="D67" i="3"/>
  <c r="G67" i="3" s="1"/>
  <c r="D68" i="3"/>
  <c r="G68" i="3" s="1"/>
  <c r="D69" i="3"/>
  <c r="G69" i="3" s="1"/>
  <c r="D70" i="3"/>
  <c r="G70" i="3" s="1"/>
  <c r="D71" i="3"/>
  <c r="G71" i="3" s="1"/>
  <c r="D72" i="3"/>
  <c r="G72" i="3" s="1"/>
  <c r="D73" i="3"/>
  <c r="G73" i="3" s="1"/>
  <c r="D74" i="3"/>
  <c r="G74" i="3" s="1"/>
  <c r="D75" i="3"/>
  <c r="G75" i="3" s="1"/>
  <c r="D76" i="3"/>
  <c r="G76" i="3" s="1"/>
  <c r="D77" i="3"/>
  <c r="G77" i="3" s="1"/>
  <c r="D78" i="3"/>
  <c r="G78" i="3" s="1"/>
  <c r="D79" i="3"/>
  <c r="G79" i="3" s="1"/>
  <c r="D80" i="3"/>
  <c r="G80" i="3" s="1"/>
  <c r="D81" i="3"/>
  <c r="G81" i="3" s="1"/>
  <c r="D82" i="3"/>
  <c r="G82" i="3" s="1"/>
  <c r="D83" i="3"/>
  <c r="G83" i="3" s="1"/>
  <c r="D84" i="3"/>
  <c r="G84" i="3" s="1"/>
  <c r="D85" i="3"/>
  <c r="G85" i="3" s="1"/>
  <c r="D86" i="3"/>
  <c r="G86" i="3" s="1"/>
  <c r="D87" i="3"/>
  <c r="G87" i="3" s="1"/>
  <c r="D88" i="3"/>
  <c r="G88" i="3" s="1"/>
  <c r="D89" i="3"/>
  <c r="G89" i="3" s="1"/>
  <c r="D90" i="3"/>
  <c r="G90" i="3" s="1"/>
  <c r="D91" i="3"/>
  <c r="G91" i="3" s="1"/>
  <c r="D92" i="3"/>
  <c r="G92" i="3" s="1"/>
  <c r="D93" i="3"/>
  <c r="G93" i="3" s="1"/>
  <c r="D94" i="3"/>
  <c r="G94" i="3" s="1"/>
  <c r="D95" i="3"/>
  <c r="G95" i="3" s="1"/>
  <c r="D96" i="3"/>
  <c r="G96" i="3" s="1"/>
  <c r="D97" i="3"/>
  <c r="G97" i="3" s="1"/>
  <c r="D98" i="3"/>
  <c r="G98" i="3" s="1"/>
  <c r="D99" i="3"/>
  <c r="G99" i="3" s="1"/>
  <c r="D100" i="3"/>
  <c r="G100" i="3" s="1"/>
  <c r="D101" i="3"/>
  <c r="G101" i="3" s="1"/>
  <c r="D102" i="3"/>
  <c r="G102" i="3" s="1"/>
  <c r="D103" i="3"/>
  <c r="G103" i="3" s="1"/>
  <c r="D104" i="3"/>
  <c r="G104" i="3" s="1"/>
  <c r="D105" i="3"/>
  <c r="G105" i="3" s="1"/>
  <c r="D106" i="3"/>
  <c r="G106" i="3" s="1"/>
  <c r="D107" i="3"/>
  <c r="G107" i="3" s="1"/>
  <c r="D108" i="3"/>
  <c r="G108" i="3" s="1"/>
  <c r="D109" i="3"/>
  <c r="G109" i="3" s="1"/>
  <c r="D110" i="3"/>
  <c r="G110" i="3" s="1"/>
  <c r="D111" i="3"/>
  <c r="G111" i="3" s="1"/>
  <c r="D112" i="3"/>
  <c r="G112" i="3" s="1"/>
  <c r="D113" i="3"/>
  <c r="G113" i="3" s="1"/>
  <c r="D114" i="3"/>
  <c r="G114" i="3" s="1"/>
  <c r="D115" i="3"/>
  <c r="G115" i="3" s="1"/>
  <c r="D116" i="3"/>
  <c r="G116" i="3" s="1"/>
  <c r="D117" i="3"/>
  <c r="G117" i="3" s="1"/>
  <c r="D118" i="3"/>
  <c r="G118" i="3" s="1"/>
  <c r="D119" i="3"/>
  <c r="G119" i="3" s="1"/>
  <c r="D120" i="3"/>
  <c r="G120" i="3" s="1"/>
  <c r="D121" i="3"/>
  <c r="G121" i="3" s="1"/>
  <c r="D122" i="3"/>
  <c r="G122" i="3" s="1"/>
  <c r="D123" i="3"/>
  <c r="G123" i="3" s="1"/>
  <c r="D124" i="3"/>
  <c r="G124" i="3" s="1"/>
  <c r="D125" i="3"/>
  <c r="G125" i="3" s="1"/>
  <c r="D126" i="3"/>
  <c r="G126" i="3" s="1"/>
  <c r="D127" i="3"/>
  <c r="G127" i="3" s="1"/>
  <c r="D128" i="3"/>
  <c r="G128" i="3" s="1"/>
  <c r="D2" i="3"/>
  <c r="G2" i="3" s="1"/>
  <c r="F2" i="3"/>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3" i="3"/>
  <c r="E4" i="3"/>
  <c r="E5" i="3"/>
  <c r="E6" i="3"/>
  <c r="E7" i="3"/>
  <c r="E8" i="3"/>
  <c r="E9" i="3"/>
  <c r="E10" i="3"/>
  <c r="E11" i="3"/>
  <c r="E12" i="3"/>
  <c r="E13" i="3"/>
  <c r="E14" i="3"/>
  <c r="E15" i="3"/>
  <c r="E16" i="3"/>
  <c r="E17" i="3"/>
  <c r="E18" i="3"/>
  <c r="E19" i="3"/>
  <c r="E20" i="3"/>
  <c r="E21" i="3"/>
  <c r="E22" i="3"/>
  <c r="E23" i="3"/>
  <c r="E24" i="3"/>
  <c r="E25" i="3"/>
  <c r="E26" i="3"/>
  <c r="E2" i="3"/>
  <c r="M126" i="7"/>
  <c r="M96" i="7"/>
  <c r="M84" i="7"/>
  <c r="M73" i="7"/>
  <c r="M52" i="7"/>
  <c r="M45" i="7"/>
  <c r="D63" i="7"/>
  <c r="G63" i="7" s="1"/>
  <c r="E127" i="7"/>
  <c r="D4" i="7"/>
  <c r="D5" i="7"/>
  <c r="G5" i="7" s="1"/>
  <c r="D6" i="7"/>
  <c r="G6" i="7" s="1"/>
  <c r="D7" i="7"/>
  <c r="G7" i="7"/>
  <c r="D8" i="7"/>
  <c r="G8" i="7"/>
  <c r="D9" i="7"/>
  <c r="G9" i="7"/>
  <c r="D10" i="7"/>
  <c r="G10" i="7"/>
  <c r="D11" i="7"/>
  <c r="G11" i="7"/>
  <c r="D12" i="7"/>
  <c r="G12" i="7" s="1"/>
  <c r="D13" i="7"/>
  <c r="G13" i="7" s="1"/>
  <c r="D14" i="7"/>
  <c r="D15" i="7"/>
  <c r="G15" i="7" s="1"/>
  <c r="D16" i="7"/>
  <c r="G16" i="7"/>
  <c r="D17" i="7"/>
  <c r="G17" i="7" s="1"/>
  <c r="D18" i="7"/>
  <c r="G18" i="7" s="1"/>
  <c r="D19" i="7"/>
  <c r="G19" i="7" s="1"/>
  <c r="D20" i="7"/>
  <c r="G20" i="7" s="1"/>
  <c r="D21" i="7"/>
  <c r="G21" i="7" s="1"/>
  <c r="D22" i="7"/>
  <c r="D23" i="7"/>
  <c r="G23" i="7" s="1"/>
  <c r="D24" i="7"/>
  <c r="G24" i="7" s="1"/>
  <c r="D25" i="7"/>
  <c r="G25" i="7" s="1"/>
  <c r="D26" i="7"/>
  <c r="G26" i="7"/>
  <c r="D27" i="7"/>
  <c r="G27" i="7" s="1"/>
  <c r="D28" i="7"/>
  <c r="G28" i="7" s="1"/>
  <c r="D29" i="7"/>
  <c r="G29" i="7" s="1"/>
  <c r="D30" i="7"/>
  <c r="G30" i="7" s="1"/>
  <c r="D31" i="7"/>
  <c r="G31" i="7" s="1"/>
  <c r="D32" i="7"/>
  <c r="G32" i="7" s="1"/>
  <c r="D33" i="7"/>
  <c r="G33" i="7" s="1"/>
  <c r="D34" i="7"/>
  <c r="G34" i="7" s="1"/>
  <c r="D35" i="7"/>
  <c r="G35" i="7" s="1"/>
  <c r="D36" i="7"/>
  <c r="D37" i="7"/>
  <c r="G37" i="7" s="1"/>
  <c r="D38" i="7"/>
  <c r="G38" i="7" s="1"/>
  <c r="D39" i="7"/>
  <c r="G39" i="7" s="1"/>
  <c r="D40" i="7"/>
  <c r="G40" i="7" s="1"/>
  <c r="D41" i="7"/>
  <c r="G41" i="7" s="1"/>
  <c r="D42" i="7"/>
  <c r="G42" i="7" s="1"/>
  <c r="D43" i="7"/>
  <c r="G43" i="7" s="1"/>
  <c r="D44" i="7"/>
  <c r="G44" i="7" s="1"/>
  <c r="D45" i="7"/>
  <c r="G45" i="7" s="1"/>
  <c r="D46" i="7"/>
  <c r="D47" i="7"/>
  <c r="G47" i="7" s="1"/>
  <c r="D48" i="7"/>
  <c r="G48" i="7" s="1"/>
  <c r="D49" i="7"/>
  <c r="G49" i="7" s="1"/>
  <c r="D50" i="7"/>
  <c r="G50" i="7" s="1"/>
  <c r="D51" i="7"/>
  <c r="G51" i="7" s="1"/>
  <c r="D52" i="7"/>
  <c r="G52" i="7"/>
  <c r="D53" i="7"/>
  <c r="G53" i="7" s="1"/>
  <c r="D54" i="7"/>
  <c r="G54" i="7" s="1"/>
  <c r="D55" i="7"/>
  <c r="G55" i="7" s="1"/>
  <c r="D56" i="7"/>
  <c r="G56" i="7" s="1"/>
  <c r="D57" i="7"/>
  <c r="G57" i="7" s="1"/>
  <c r="D58" i="7"/>
  <c r="G58" i="7" s="1"/>
  <c r="D59" i="7"/>
  <c r="G59" i="7"/>
  <c r="D60" i="7"/>
  <c r="G60" i="7" s="1"/>
  <c r="D61" i="7"/>
  <c r="G61" i="7" s="1"/>
  <c r="D62" i="7"/>
  <c r="G62" i="7" s="1"/>
  <c r="D64" i="7"/>
  <c r="G64" i="7" s="1"/>
  <c r="D65" i="7"/>
  <c r="G65" i="7" s="1"/>
  <c r="D66" i="7"/>
  <c r="G66" i="7"/>
  <c r="D67" i="7"/>
  <c r="G67" i="7" s="1"/>
  <c r="D68" i="7"/>
  <c r="G68" i="7" s="1"/>
  <c r="D69" i="7"/>
  <c r="G69" i="7" s="1"/>
  <c r="D70" i="7"/>
  <c r="D71" i="7"/>
  <c r="G71" i="7" s="1"/>
  <c r="D72" i="7"/>
  <c r="G72" i="7" s="1"/>
  <c r="D73" i="7"/>
  <c r="G73" i="7"/>
  <c r="D74" i="7"/>
  <c r="G74" i="7" s="1"/>
  <c r="D75" i="7"/>
  <c r="G75" i="7" s="1"/>
  <c r="D76" i="7"/>
  <c r="G76" i="7" s="1"/>
  <c r="D77" i="7"/>
  <c r="G77" i="7" s="1"/>
  <c r="D78" i="7"/>
  <c r="D79" i="7"/>
  <c r="G79" i="7" s="1"/>
  <c r="D80" i="7"/>
  <c r="G80" i="7" s="1"/>
  <c r="D81" i="7"/>
  <c r="G81" i="7" s="1"/>
  <c r="D82" i="7"/>
  <c r="G82" i="7" s="1"/>
  <c r="D83" i="7"/>
  <c r="G83" i="7"/>
  <c r="D84" i="7"/>
  <c r="G84" i="7" s="1"/>
  <c r="D85" i="7"/>
  <c r="G85" i="7" s="1"/>
  <c r="D86" i="7"/>
  <c r="G86" i="7" s="1"/>
  <c r="D87" i="7"/>
  <c r="G87" i="7" s="1"/>
  <c r="D88" i="7"/>
  <c r="G88" i="7" s="1"/>
  <c r="D89" i="7"/>
  <c r="G89" i="7" s="1"/>
  <c r="D90" i="7"/>
  <c r="G90" i="7"/>
  <c r="D91" i="7"/>
  <c r="G91" i="7" s="1"/>
  <c r="D92" i="7"/>
  <c r="G92" i="7" s="1"/>
  <c r="D93" i="7"/>
  <c r="G93" i="7" s="1"/>
  <c r="D94" i="7"/>
  <c r="G94" i="7" s="1"/>
  <c r="D95" i="7"/>
  <c r="G95" i="7" s="1"/>
  <c r="D96" i="7"/>
  <c r="G96" i="7" s="1"/>
  <c r="D97" i="7"/>
  <c r="G97" i="7" s="1"/>
  <c r="D98" i="7"/>
  <c r="G98" i="7" s="1"/>
  <c r="D99" i="7"/>
  <c r="G99" i="7" s="1"/>
  <c r="D100" i="7"/>
  <c r="G100" i="7"/>
  <c r="D101" i="7"/>
  <c r="G101" i="7" s="1"/>
  <c r="D102" i="7"/>
  <c r="D103" i="7"/>
  <c r="G103" i="7"/>
  <c r="D104" i="7"/>
  <c r="G104" i="7" s="1"/>
  <c r="D105" i="7"/>
  <c r="G105" i="7" s="1"/>
  <c r="D106" i="7"/>
  <c r="G106" i="7" s="1"/>
  <c r="D107" i="7"/>
  <c r="G107" i="7" s="1"/>
  <c r="D108" i="7"/>
  <c r="G108" i="7" s="1"/>
  <c r="D109" i="7"/>
  <c r="G109" i="7"/>
  <c r="D110" i="7"/>
  <c r="G110" i="7" s="1"/>
  <c r="D111" i="7"/>
  <c r="G111" i="7" s="1"/>
  <c r="D112" i="7"/>
  <c r="G112" i="7" s="1"/>
  <c r="D113" i="7"/>
  <c r="G113" i="7"/>
  <c r="D114" i="7"/>
  <c r="G114" i="7" s="1"/>
  <c r="D115" i="7"/>
  <c r="G115" i="7" s="1"/>
  <c r="D116" i="7"/>
  <c r="G116" i="7" s="1"/>
  <c r="D117" i="7"/>
  <c r="G117" i="7" s="1"/>
  <c r="D118" i="7"/>
  <c r="G118" i="7" s="1"/>
  <c r="D119" i="7"/>
  <c r="G119" i="7" s="1"/>
  <c r="D120" i="7"/>
  <c r="G120" i="7" s="1"/>
  <c r="D121" i="7"/>
  <c r="G121" i="7" s="1"/>
  <c r="D122" i="7"/>
  <c r="G122" i="7" s="1"/>
  <c r="D123" i="7"/>
  <c r="D124" i="7"/>
  <c r="G124" i="7" s="1"/>
  <c r="D125" i="7"/>
  <c r="G125" i="7" s="1"/>
  <c r="D126" i="7"/>
  <c r="G126" i="7" s="1"/>
  <c r="D3" i="7"/>
  <c r="G3" i="7" s="1"/>
  <c r="F126" i="7"/>
  <c r="E126" i="7"/>
  <c r="F125" i="7"/>
  <c r="E125" i="7"/>
  <c r="F124" i="7"/>
  <c r="E124" i="7"/>
  <c r="G123" i="7"/>
  <c r="F123" i="7"/>
  <c r="E123" i="7"/>
  <c r="F122" i="7"/>
  <c r="E122" i="7"/>
  <c r="F121" i="7"/>
  <c r="E121" i="7"/>
  <c r="F120" i="7"/>
  <c r="E120" i="7"/>
  <c r="F119" i="7"/>
  <c r="E119" i="7"/>
  <c r="F118" i="7"/>
  <c r="E118" i="7"/>
  <c r="F117" i="7"/>
  <c r="E117" i="7"/>
  <c r="F116" i="7"/>
  <c r="E116" i="7"/>
  <c r="F115" i="7"/>
  <c r="E115" i="7"/>
  <c r="F114" i="7"/>
  <c r="E114" i="7"/>
  <c r="F113" i="7"/>
  <c r="E113" i="7"/>
  <c r="F112" i="7"/>
  <c r="E112" i="7"/>
  <c r="F111" i="7"/>
  <c r="E111" i="7"/>
  <c r="F110" i="7"/>
  <c r="E110" i="7"/>
  <c r="F109" i="7"/>
  <c r="E109" i="7"/>
  <c r="F108" i="7"/>
  <c r="E108" i="7"/>
  <c r="F107" i="7"/>
  <c r="E107" i="7"/>
  <c r="F106" i="7"/>
  <c r="E106" i="7"/>
  <c r="F105" i="7"/>
  <c r="E105" i="7"/>
  <c r="F104" i="7"/>
  <c r="E104" i="7"/>
  <c r="F103" i="7"/>
  <c r="E103" i="7"/>
  <c r="G102" i="7"/>
  <c r="F102" i="7"/>
  <c r="E102" i="7"/>
  <c r="F101" i="7"/>
  <c r="E101" i="7"/>
  <c r="F100" i="7"/>
  <c r="E100" i="7"/>
  <c r="F99" i="7"/>
  <c r="E99" i="7"/>
  <c r="F98" i="7"/>
  <c r="E98" i="7"/>
  <c r="F97" i="7"/>
  <c r="E97" i="7"/>
  <c r="F96" i="7"/>
  <c r="E96" i="7"/>
  <c r="F95" i="7"/>
  <c r="E95" i="7"/>
  <c r="F94" i="7"/>
  <c r="E94" i="7"/>
  <c r="F93" i="7"/>
  <c r="E93" i="7"/>
  <c r="F92" i="7"/>
  <c r="E92" i="7"/>
  <c r="F91" i="7"/>
  <c r="E91" i="7"/>
  <c r="F90" i="7"/>
  <c r="E90" i="7"/>
  <c r="F89" i="7"/>
  <c r="E89" i="7"/>
  <c r="F88" i="7"/>
  <c r="E88" i="7"/>
  <c r="F87" i="7"/>
  <c r="E87" i="7"/>
  <c r="F86" i="7"/>
  <c r="E86" i="7"/>
  <c r="F85" i="7"/>
  <c r="E85" i="7"/>
  <c r="F84" i="7"/>
  <c r="E84" i="7"/>
  <c r="F83" i="7"/>
  <c r="E83" i="7"/>
  <c r="F82" i="7"/>
  <c r="E82" i="7"/>
  <c r="F81" i="7"/>
  <c r="E81" i="7"/>
  <c r="F80" i="7"/>
  <c r="E80" i="7"/>
  <c r="F79" i="7"/>
  <c r="E79" i="7"/>
  <c r="G78" i="7"/>
  <c r="F78" i="7"/>
  <c r="E78" i="7"/>
  <c r="F77" i="7"/>
  <c r="E77" i="7"/>
  <c r="F76" i="7"/>
  <c r="E76" i="7"/>
  <c r="F75" i="7"/>
  <c r="E75" i="7"/>
  <c r="F74" i="7"/>
  <c r="E74" i="7"/>
  <c r="F73" i="7"/>
  <c r="E73" i="7"/>
  <c r="F72" i="7"/>
  <c r="E72" i="7"/>
  <c r="F71" i="7"/>
  <c r="E71" i="7"/>
  <c r="G70" i="7"/>
  <c r="F70" i="7"/>
  <c r="E70" i="7"/>
  <c r="F69" i="7"/>
  <c r="E69" i="7"/>
  <c r="F68" i="7"/>
  <c r="E68" i="7"/>
  <c r="F67" i="7"/>
  <c r="E67" i="7"/>
  <c r="F66" i="7"/>
  <c r="E66" i="7"/>
  <c r="F65" i="7"/>
  <c r="E65" i="7"/>
  <c r="F64" i="7"/>
  <c r="E64" i="7"/>
  <c r="F63" i="7"/>
  <c r="E63" i="7"/>
  <c r="F62" i="7"/>
  <c r="E62" i="7"/>
  <c r="F61" i="7"/>
  <c r="E61" i="7"/>
  <c r="F60" i="7"/>
  <c r="E60" i="7"/>
  <c r="F59" i="7"/>
  <c r="E59" i="7"/>
  <c r="F58" i="7"/>
  <c r="E58" i="7"/>
  <c r="F57" i="7"/>
  <c r="E57" i="7"/>
  <c r="F56" i="7"/>
  <c r="E56" i="7"/>
  <c r="F55" i="7"/>
  <c r="E55" i="7"/>
  <c r="F54" i="7"/>
  <c r="E54" i="7"/>
  <c r="F53" i="7"/>
  <c r="E53" i="7"/>
  <c r="F52" i="7"/>
  <c r="E52" i="7"/>
  <c r="F51" i="7"/>
  <c r="E51" i="7"/>
  <c r="F50" i="7"/>
  <c r="E50" i="7"/>
  <c r="F49" i="7"/>
  <c r="E49" i="7"/>
  <c r="F48" i="7"/>
  <c r="E48" i="7"/>
  <c r="F47" i="7"/>
  <c r="E47" i="7"/>
  <c r="G46" i="7"/>
  <c r="F46" i="7"/>
  <c r="E46" i="7"/>
  <c r="F45" i="7"/>
  <c r="E45" i="7"/>
  <c r="F44" i="7"/>
  <c r="E44" i="7"/>
  <c r="F43" i="7"/>
  <c r="E43" i="7"/>
  <c r="F42" i="7"/>
  <c r="E42" i="7"/>
  <c r="F41" i="7"/>
  <c r="E41" i="7"/>
  <c r="F40" i="7"/>
  <c r="E40" i="7"/>
  <c r="F39" i="7"/>
  <c r="E39" i="7"/>
  <c r="F38" i="7"/>
  <c r="E38" i="7"/>
  <c r="F37" i="7"/>
  <c r="E37" i="7"/>
  <c r="G36" i="7"/>
  <c r="F36" i="7"/>
  <c r="E36" i="7"/>
  <c r="F35" i="7"/>
  <c r="E35" i="7"/>
  <c r="F34" i="7"/>
  <c r="E34" i="7"/>
  <c r="F33" i="7"/>
  <c r="E33" i="7"/>
  <c r="F32" i="7"/>
  <c r="E32" i="7"/>
  <c r="F31" i="7"/>
  <c r="E31" i="7"/>
  <c r="F30" i="7"/>
  <c r="E30" i="7"/>
  <c r="F29" i="7"/>
  <c r="E29" i="7"/>
  <c r="F28" i="7"/>
  <c r="E28" i="7"/>
  <c r="F27" i="7"/>
  <c r="E27" i="7"/>
  <c r="F26" i="7"/>
  <c r="E26" i="7"/>
  <c r="F25" i="7"/>
  <c r="E25" i="7"/>
  <c r="F24" i="7"/>
  <c r="E24" i="7"/>
  <c r="F23" i="7"/>
  <c r="E23" i="7"/>
  <c r="G22" i="7"/>
  <c r="F22" i="7"/>
  <c r="E22" i="7"/>
  <c r="F21" i="7"/>
  <c r="E21" i="7"/>
  <c r="F20" i="7"/>
  <c r="E20" i="7"/>
  <c r="F19" i="7"/>
  <c r="E19" i="7"/>
  <c r="F18" i="7"/>
  <c r="E18" i="7"/>
  <c r="F17" i="7"/>
  <c r="E17" i="7"/>
  <c r="F16" i="7"/>
  <c r="E16" i="7"/>
  <c r="F15" i="7"/>
  <c r="E15" i="7"/>
  <c r="G14" i="7"/>
  <c r="F14" i="7"/>
  <c r="E14" i="7"/>
  <c r="F13" i="7"/>
  <c r="E13" i="7"/>
  <c r="F12" i="7"/>
  <c r="E12" i="7"/>
  <c r="F11" i="7"/>
  <c r="E11" i="7"/>
  <c r="F10" i="7"/>
  <c r="E10" i="7"/>
  <c r="F9" i="7"/>
  <c r="E9" i="7"/>
  <c r="F8" i="7"/>
  <c r="E8" i="7"/>
  <c r="F7" i="7"/>
  <c r="E7" i="7"/>
  <c r="F6" i="7"/>
  <c r="E6" i="7"/>
  <c r="F5" i="7"/>
  <c r="E5" i="7"/>
  <c r="G4" i="7"/>
  <c r="F4" i="7"/>
  <c r="E4" i="7"/>
  <c r="F3" i="7"/>
  <c r="E3" i="7"/>
  <c r="F5" i="1"/>
  <c r="F6" i="1"/>
  <c r="F9" i="1"/>
  <c r="F10" i="1"/>
  <c r="F13" i="1"/>
  <c r="F14" i="1"/>
  <c r="F15" i="1"/>
  <c r="F17" i="1"/>
  <c r="F18" i="1"/>
  <c r="F21" i="1"/>
  <c r="F22" i="1"/>
  <c r="F25" i="1"/>
  <c r="F27" i="1"/>
  <c r="F29" i="1"/>
  <c r="F33" i="1"/>
  <c r="F34" i="1"/>
  <c r="F38" i="1"/>
  <c r="F39" i="1"/>
  <c r="F45" i="1"/>
  <c r="F47" i="1"/>
  <c r="F49" i="1"/>
  <c r="F53" i="1"/>
  <c r="F54" i="1"/>
  <c r="F55" i="1"/>
  <c r="F57" i="1"/>
  <c r="F61" i="1"/>
  <c r="F62" i="1"/>
  <c r="F63" i="1"/>
  <c r="F66" i="1"/>
  <c r="F67" i="1"/>
  <c r="F70" i="1"/>
  <c r="F71" i="1"/>
  <c r="F75" i="1"/>
  <c r="F77" i="1"/>
  <c r="F78" i="1"/>
  <c r="F79" i="1"/>
  <c r="F82" i="1"/>
  <c r="F91" i="1"/>
  <c r="F95" i="1"/>
  <c r="F97" i="1"/>
  <c r="F98" i="1"/>
  <c r="F102" i="1"/>
  <c r="F109" i="1"/>
  <c r="F110" i="1"/>
  <c r="F111" i="1"/>
  <c r="F113" i="1"/>
  <c r="F117" i="1"/>
  <c r="F119" i="1"/>
  <c r="F121" i="1"/>
  <c r="F125" i="1"/>
  <c r="F127" i="1"/>
  <c r="F131" i="1"/>
  <c r="F135" i="1"/>
  <c r="F137" i="1"/>
  <c r="F139" i="1"/>
  <c r="F141" i="1"/>
  <c r="F2" i="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2" i="1"/>
  <c r="G5" i="6"/>
  <c r="G56" i="6"/>
  <c r="F22" i="13"/>
  <c r="F70" i="13"/>
  <c r="E53" i="15"/>
  <c r="E31" i="14"/>
  <c r="E15" i="14"/>
  <c r="G7" i="6"/>
  <c r="G37" i="6"/>
  <c r="G10" i="5"/>
  <c r="G8" i="5"/>
  <c r="G61" i="5"/>
  <c r="F99" i="13"/>
  <c r="G62" i="5"/>
  <c r="G24" i="5"/>
  <c r="E10" i="17"/>
  <c r="E122" i="17"/>
  <c r="E131" i="17"/>
  <c r="E127" i="17"/>
  <c r="E73" i="17"/>
  <c r="E71" i="17"/>
  <c r="E67" i="17"/>
  <c r="E65" i="17"/>
  <c r="E63" i="17"/>
  <c r="E147" i="17"/>
  <c r="E137" i="17"/>
  <c r="E135" i="17"/>
  <c r="E133" i="17"/>
  <c r="E103" i="17"/>
  <c r="E98" i="17"/>
  <c r="E97" i="17"/>
  <c r="E95" i="17"/>
  <c r="E91" i="17"/>
  <c r="E39" i="17"/>
  <c r="E37" i="17"/>
  <c r="E35" i="17"/>
  <c r="E32" i="17"/>
  <c r="E138" i="17"/>
  <c r="E105" i="17"/>
  <c r="E22" i="17"/>
  <c r="E121" i="17"/>
  <c r="E119" i="17"/>
  <c r="E115" i="17"/>
  <c r="E113" i="17"/>
  <c r="E111" i="17"/>
  <c r="E89" i="17"/>
  <c r="E87" i="17"/>
  <c r="E83" i="17"/>
  <c r="E79" i="17"/>
  <c r="E55" i="17"/>
  <c r="E51" i="17"/>
  <c r="E47" i="17"/>
  <c r="E23" i="17"/>
  <c r="E21" i="17"/>
  <c r="E19" i="17"/>
  <c r="E15" i="17"/>
  <c r="E139" i="17"/>
  <c r="E31" i="17"/>
  <c r="E145" i="17"/>
  <c r="E143" i="17"/>
  <c r="E129" i="17"/>
  <c r="E123" i="17"/>
  <c r="E107" i="17"/>
  <c r="E81" i="17"/>
  <c r="E69" i="17"/>
  <c r="E60" i="17"/>
  <c r="E53" i="17"/>
  <c r="E12" i="17"/>
  <c r="E141" i="17"/>
  <c r="E100" i="17"/>
  <c r="E75" i="17"/>
  <c r="E59" i="17"/>
  <c r="E49" i="17"/>
  <c r="E45" i="17"/>
  <c r="E43" i="17"/>
  <c r="E33" i="17"/>
  <c r="E29" i="17"/>
  <c r="E27" i="17"/>
  <c r="E17" i="17"/>
  <c r="E11" i="17"/>
  <c r="E100" i="14"/>
  <c r="E86" i="14"/>
  <c r="E78" i="14"/>
  <c r="E54" i="14"/>
  <c r="E46" i="14"/>
  <c r="E24" i="14"/>
  <c r="E14" i="14"/>
  <c r="E97" i="14"/>
  <c r="E95" i="14"/>
  <c r="E93" i="14"/>
  <c r="E91" i="14"/>
  <c r="E83" i="14"/>
  <c r="E81" i="14"/>
  <c r="E79" i="14"/>
  <c r="E73" i="14"/>
  <c r="E71" i="14"/>
  <c r="E69" i="14"/>
  <c r="E65" i="14"/>
  <c r="E63" i="14"/>
  <c r="E61" i="14"/>
  <c r="E59" i="14"/>
  <c r="E57" i="14"/>
  <c r="E55" i="14"/>
  <c r="E51" i="14"/>
  <c r="E49" i="14"/>
  <c r="E47" i="14"/>
  <c r="E41" i="14"/>
  <c r="E39" i="14"/>
  <c r="E37" i="14"/>
  <c r="E33" i="14"/>
  <c r="E29" i="14"/>
  <c r="E25" i="14"/>
  <c r="E23" i="14"/>
  <c r="E21" i="14"/>
  <c r="E17" i="14"/>
  <c r="E13" i="14"/>
  <c r="E9" i="14"/>
  <c r="E7" i="14"/>
  <c r="E5" i="14"/>
  <c r="E136" i="14"/>
  <c r="E134" i="14"/>
  <c r="E132" i="14"/>
  <c r="E130" i="14"/>
  <c r="E128" i="14"/>
  <c r="E126" i="14"/>
  <c r="E124" i="14"/>
  <c r="E122" i="14"/>
  <c r="E116" i="14"/>
  <c r="E114" i="14"/>
  <c r="E112" i="14"/>
  <c r="E110" i="14"/>
  <c r="E108" i="14"/>
  <c r="E106" i="14"/>
  <c r="E104" i="14"/>
  <c r="E2" i="14"/>
  <c r="E125" i="14"/>
  <c r="E119" i="14"/>
  <c r="E117" i="14"/>
  <c r="E111" i="14"/>
  <c r="E109" i="14"/>
  <c r="E103" i="14"/>
  <c r="F40" i="13"/>
  <c r="F167" i="13"/>
  <c r="F163" i="13"/>
  <c r="F6" i="13"/>
  <c r="F131" i="13"/>
  <c r="F129" i="13"/>
  <c r="F123" i="13"/>
  <c r="F121" i="13"/>
  <c r="F115" i="13"/>
  <c r="F113" i="13"/>
  <c r="F128" i="13"/>
  <c r="F34" i="13"/>
  <c r="F28" i="13"/>
  <c r="F10" i="13"/>
  <c r="F80" i="13"/>
  <c r="F78" i="13"/>
  <c r="F72" i="13"/>
  <c r="F88" i="13"/>
  <c r="F97" i="13"/>
  <c r="F91" i="13"/>
  <c r="F162" i="13"/>
  <c r="F160" i="13"/>
  <c r="F156" i="13"/>
  <c r="F152" i="13"/>
  <c r="F144" i="13"/>
  <c r="F140" i="13"/>
  <c r="F136" i="13"/>
  <c r="F148" i="13"/>
  <c r="F50" i="13"/>
  <c r="F48" i="13"/>
  <c r="F46" i="13"/>
  <c r="F44" i="13"/>
  <c r="F168" i="13"/>
  <c r="F38" i="13"/>
  <c r="F24" i="13"/>
  <c r="F64" i="13"/>
  <c r="F62" i="13"/>
  <c r="F107" i="13"/>
  <c r="F105" i="13"/>
  <c r="F146" i="13"/>
  <c r="F3" i="13"/>
  <c r="F18" i="13"/>
  <c r="F16" i="13"/>
  <c r="F14" i="13"/>
  <c r="F12" i="13"/>
  <c r="F57" i="13"/>
  <c r="F53" i="13"/>
  <c r="F108" i="13"/>
  <c r="F42" i="13"/>
  <c r="F36" i="13"/>
  <c r="F76" i="13"/>
  <c r="F74" i="13"/>
  <c r="F60" i="13"/>
  <c r="F58" i="13"/>
  <c r="F86" i="13"/>
  <c r="F133" i="13"/>
  <c r="F119" i="13"/>
  <c r="F117" i="13"/>
  <c r="F103" i="13"/>
  <c r="F101" i="13"/>
  <c r="F5" i="13"/>
  <c r="F166" i="13"/>
  <c r="F85" i="13"/>
  <c r="F32" i="13"/>
  <c r="F30" i="13"/>
  <c r="F106" i="13"/>
  <c r="F154" i="13"/>
  <c r="F138" i="13"/>
  <c r="F19" i="13"/>
  <c r="F8" i="13"/>
  <c r="F164" i="13"/>
  <c r="F7" i="13"/>
  <c r="F35" i="13"/>
  <c r="F26" i="13"/>
  <c r="F23" i="13"/>
  <c r="F84" i="13"/>
  <c r="F82" i="13"/>
  <c r="F68" i="13"/>
  <c r="F66" i="13"/>
  <c r="F87" i="13"/>
  <c r="F127" i="13"/>
  <c r="F125" i="13"/>
  <c r="F111" i="13"/>
  <c r="F109" i="13"/>
  <c r="F96" i="13"/>
  <c r="F93" i="13"/>
  <c r="F141" i="13"/>
  <c r="E110" i="15"/>
  <c r="E75" i="15"/>
  <c r="E90" i="15"/>
  <c r="E100" i="15"/>
  <c r="E98" i="15"/>
  <c r="E91" i="15"/>
  <c r="E57" i="15"/>
  <c r="E65" i="15"/>
  <c r="G89" i="5"/>
  <c r="G73" i="5"/>
  <c r="G57" i="5"/>
  <c r="G102" i="5"/>
  <c r="G81" i="5"/>
  <c r="G4" i="5"/>
  <c r="E47" i="15"/>
  <c r="F20" i="13"/>
  <c r="F55" i="13"/>
  <c r="F158" i="13"/>
  <c r="F150" i="13"/>
  <c r="F142" i="13"/>
  <c r="E125" i="17"/>
  <c r="E117" i="17"/>
  <c r="E109" i="17"/>
  <c r="E101" i="17"/>
  <c r="E93" i="17"/>
  <c r="E85" i="17"/>
  <c r="E77" i="17"/>
  <c r="E61" i="17"/>
  <c r="E13" i="17"/>
  <c r="F15" i="13"/>
  <c r="F59" i="13"/>
  <c r="F110" i="13"/>
  <c r="E57" i="17"/>
  <c r="E41" i="17"/>
  <c r="E25" i="17"/>
  <c r="E9" i="17"/>
  <c r="F165" i="13"/>
  <c r="E144" i="17" l="1"/>
  <c r="E142" i="17"/>
  <c r="E140" i="17"/>
  <c r="E136" i="17"/>
  <c r="E134" i="17"/>
  <c r="E130" i="17"/>
  <c r="E128" i="17"/>
  <c r="E126" i="17"/>
  <c r="E124" i="17"/>
  <c r="E120" i="17"/>
  <c r="E118" i="17"/>
  <c r="E114" i="17"/>
  <c r="E112" i="17"/>
  <c r="E110" i="17"/>
  <c r="E108" i="17"/>
  <c r="E106" i="17"/>
  <c r="E104" i="17"/>
  <c r="E102" i="17"/>
  <c r="E96" i="17"/>
  <c r="E92" i="17"/>
  <c r="E34" i="17"/>
  <c r="E30" i="17"/>
  <c r="E28" i="17"/>
  <c r="E26" i="17"/>
  <c r="E24" i="17"/>
  <c r="E20" i="17"/>
  <c r="E18" i="17"/>
  <c r="E16" i="17"/>
  <c r="E14" i="17"/>
  <c r="E8" i="17"/>
  <c r="E131" i="14"/>
  <c r="E113" i="14"/>
  <c r="E105" i="14"/>
  <c r="E98" i="14"/>
  <c r="E94" i="14"/>
  <c r="E92" i="14"/>
  <c r="E89" i="14"/>
  <c r="E35" i="14"/>
  <c r="E27" i="14"/>
  <c r="E19" i="14"/>
  <c r="E3" i="14"/>
  <c r="E45" i="14"/>
  <c r="E101" i="14"/>
  <c r="E99" i="14"/>
  <c r="E62" i="14"/>
  <c r="E44" i="14"/>
  <c r="E42" i="14"/>
  <c r="E38" i="14"/>
  <c r="E8" i="14"/>
  <c r="E6" i="14"/>
  <c r="E4" i="14"/>
  <c r="G32" i="6"/>
  <c r="G40" i="6"/>
  <c r="G3" i="6"/>
  <c r="G23" i="6"/>
  <c r="G19" i="6"/>
  <c r="G17" i="6"/>
  <c r="G15" i="6"/>
  <c r="G55" i="6"/>
  <c r="G16" i="6"/>
  <c r="G14" i="6"/>
  <c r="G12" i="6"/>
  <c r="G10" i="6"/>
  <c r="G8" i="6"/>
  <c r="G31" i="6"/>
  <c r="G27" i="6"/>
  <c r="G59" i="5"/>
  <c r="G51" i="5"/>
  <c r="G13" i="5"/>
  <c r="G84" i="5"/>
  <c r="G82" i="5"/>
  <c r="G78" i="5"/>
  <c r="G72" i="5"/>
  <c r="G56" i="5"/>
  <c r="G52" i="5"/>
  <c r="G50" i="5"/>
  <c r="G48" i="5"/>
  <c r="G46" i="5"/>
  <c r="G44" i="5"/>
  <c r="G42" i="5"/>
  <c r="G40" i="5"/>
  <c r="G38" i="5"/>
  <c r="G36" i="5"/>
  <c r="G34" i="5"/>
  <c r="G32" i="5"/>
  <c r="G30" i="5"/>
  <c r="G28" i="5"/>
  <c r="G18" i="5"/>
  <c r="G14" i="5"/>
  <c r="G12" i="5"/>
  <c r="G6" i="5"/>
  <c r="E87" i="14"/>
  <c r="E85" i="14"/>
  <c r="E66" i="14"/>
  <c r="E60" i="14"/>
  <c r="E36" i="14"/>
  <c r="E32" i="14"/>
  <c r="E30" i="14"/>
  <c r="E28" i="14"/>
  <c r="E26" i="14"/>
  <c r="E20" i="14"/>
  <c r="E18" i="14"/>
  <c r="E12" i="14"/>
  <c r="E10" i="14"/>
  <c r="G25" i="6"/>
  <c r="G41" i="6"/>
  <c r="G39" i="6"/>
  <c r="G4" i="6"/>
  <c r="G110" i="5"/>
  <c r="G106" i="5"/>
  <c r="E92" i="15"/>
  <c r="E29" i="15"/>
  <c r="E25" i="15"/>
  <c r="E17" i="15"/>
  <c r="E6" i="15"/>
  <c r="E105" i="15"/>
  <c r="E102" i="14"/>
  <c r="E7" i="17"/>
  <c r="E5" i="17"/>
  <c r="E3" i="17"/>
  <c r="E96" i="14"/>
  <c r="E77" i="14"/>
  <c r="G36" i="6"/>
  <c r="G97" i="5"/>
  <c r="G95" i="5"/>
  <c r="G93" i="5"/>
  <c r="E45" i="15"/>
  <c r="E12" i="15"/>
  <c r="E46" i="15"/>
  <c r="E119" i="15"/>
  <c r="E78" i="15"/>
  <c r="E70" i="15"/>
  <c r="E66" i="15"/>
  <c r="E50" i="15"/>
  <c r="E48" i="15"/>
  <c r="E34" i="15"/>
  <c r="E16" i="15"/>
  <c r="E96" i="15"/>
  <c r="E94" i="15"/>
  <c r="E42" i="15"/>
  <c r="E32" i="15"/>
  <c r="E8" i="15"/>
  <c r="E116" i="15"/>
  <c r="E108" i="15"/>
  <c r="E106" i="15"/>
  <c r="F4" i="13"/>
  <c r="E90" i="17"/>
  <c r="E86" i="17"/>
  <c r="E84" i="17"/>
  <c r="E82" i="17"/>
  <c r="E78" i="17"/>
  <c r="E76" i="17"/>
  <c r="E74" i="17"/>
  <c r="E70" i="17"/>
  <c r="E66" i="17"/>
  <c r="E64" i="17"/>
  <c r="E62" i="17"/>
  <c r="E58" i="17"/>
  <c r="E56" i="17"/>
  <c r="E54" i="17"/>
  <c r="E52" i="17"/>
  <c r="E50" i="17"/>
  <c r="E48" i="17"/>
  <c r="E46" i="17"/>
  <c r="E44" i="17"/>
  <c r="E42" i="17"/>
  <c r="E40" i="17"/>
  <c r="E38" i="17"/>
  <c r="E70" i="14"/>
  <c r="E67" i="14"/>
  <c r="E40" i="14"/>
  <c r="G53" i="6"/>
  <c r="G51" i="6"/>
  <c r="G49" i="6"/>
  <c r="G59" i="6"/>
  <c r="G27" i="5"/>
  <c r="G25" i="5"/>
  <c r="G76" i="5"/>
  <c r="G64" i="5"/>
  <c r="G60" i="5"/>
  <c r="G58" i="5"/>
  <c r="G26" i="5"/>
  <c r="G101" i="5"/>
  <c r="G20" i="5"/>
  <c r="G2" i="5"/>
  <c r="G87" i="5"/>
  <c r="G85" i="5"/>
  <c r="G55" i="5"/>
  <c r="G49" i="5"/>
  <c r="G45" i="5"/>
  <c r="G43" i="5"/>
  <c r="G39" i="5"/>
  <c r="G37" i="5"/>
  <c r="G21" i="5"/>
  <c r="G108" i="5"/>
  <c r="G80" i="5"/>
  <c r="G54" i="5"/>
  <c r="G16" i="5"/>
  <c r="G109" i="5"/>
  <c r="G107" i="5"/>
  <c r="G105" i="5"/>
  <c r="G83" i="5"/>
  <c r="G74" i="5"/>
  <c r="G71" i="5"/>
  <c r="G69" i="5"/>
  <c r="G53" i="5"/>
  <c r="G17" i="5"/>
  <c r="G15" i="5"/>
  <c r="G103" i="5"/>
  <c r="G90" i="5"/>
  <c r="G88" i="5"/>
  <c r="G86" i="5"/>
  <c r="G70" i="5"/>
  <c r="G68" i="5"/>
  <c r="G66" i="5"/>
  <c r="G47" i="5"/>
  <c r="G41" i="5"/>
  <c r="G35" i="5"/>
  <c r="G33" i="5"/>
  <c r="G31" i="5"/>
  <c r="G29" i="5"/>
  <c r="G22" i="5"/>
  <c r="G11" i="5"/>
  <c r="G9" i="5"/>
  <c r="G7" i="5"/>
  <c r="G5" i="5"/>
  <c r="G24" i="6"/>
  <c r="G22" i="6"/>
  <c r="G20" i="6"/>
  <c r="G57" i="6"/>
  <c r="E124" i="6"/>
  <c r="G52" i="6"/>
  <c r="G48" i="6"/>
  <c r="G46" i="6"/>
  <c r="G44" i="6"/>
  <c r="G60" i="6"/>
  <c r="G13" i="6"/>
  <c r="G11" i="6"/>
  <c r="G9" i="6"/>
  <c r="G35" i="6"/>
  <c r="G33" i="6"/>
  <c r="G30" i="6"/>
  <c r="G42" i="6"/>
  <c r="E27" i="15"/>
  <c r="E20" i="15"/>
  <c r="E26" i="15"/>
  <c r="E87" i="15"/>
  <c r="E41" i="15"/>
  <c r="E35" i="15"/>
  <c r="E23" i="15"/>
  <c r="E44" i="15"/>
  <c r="E31" i="15"/>
  <c r="E24" i="15"/>
  <c r="E19" i="15"/>
  <c r="E7" i="15"/>
  <c r="E83" i="15"/>
  <c r="E81" i="15"/>
  <c r="E79" i="15"/>
  <c r="E77" i="15"/>
  <c r="E72" i="15"/>
  <c r="E69" i="15"/>
  <c r="E67" i="15"/>
  <c r="E62" i="15"/>
  <c r="E60" i="15"/>
  <c r="E55" i="15"/>
  <c r="E51" i="15"/>
  <c r="E104" i="15"/>
  <c r="E84" i="15"/>
  <c r="E38" i="15"/>
  <c r="E28" i="15"/>
  <c r="E22" i="15"/>
  <c r="E9" i="15"/>
  <c r="E3" i="15"/>
  <c r="E82" i="15"/>
  <c r="E80" i="15"/>
  <c r="E76" i="15"/>
  <c r="E74" i="15"/>
  <c r="E68" i="15"/>
  <c r="E63" i="15"/>
  <c r="E61" i="15"/>
  <c r="E56" i="15"/>
  <c r="E54" i="15"/>
  <c r="E52" i="15"/>
  <c r="E84" i="14"/>
  <c r="E115" i="14"/>
  <c r="E74" i="14"/>
  <c r="E64" i="14"/>
  <c r="E34" i="14"/>
  <c r="E22" i="14"/>
  <c r="E16" i="14"/>
  <c r="E49" i="15"/>
  <c r="E71" i="15"/>
  <c r="E58" i="15"/>
  <c r="E40" i="15"/>
  <c r="E21" i="15"/>
  <c r="E88" i="15"/>
  <c r="E85" i="15"/>
  <c r="E39" i="15"/>
  <c r="E33" i="15"/>
  <c r="E14" i="15"/>
  <c r="E89" i="15"/>
  <c r="E13" i="15"/>
  <c r="E5" i="15"/>
  <c r="E86" i="15"/>
  <c r="G18" i="6"/>
  <c r="G38" i="6"/>
  <c r="G58" i="6"/>
  <c r="G21" i="6"/>
  <c r="G29" i="6"/>
  <c r="G47" i="6"/>
  <c r="G45" i="6"/>
  <c r="G43" i="6"/>
  <c r="G28" i="6"/>
  <c r="G26" i="6"/>
  <c r="G54" i="6"/>
  <c r="G50" i="6"/>
  <c r="C144" i="1"/>
  <c r="E122" i="15" l="1"/>
  <c r="M98" i="5"/>
  <c r="M72" i="5"/>
  <c r="M111" i="5"/>
  <c r="M83" i="5"/>
</calcChain>
</file>

<file path=xl/sharedStrings.xml><?xml version="1.0" encoding="utf-8"?>
<sst xmlns="http://schemas.openxmlformats.org/spreadsheetml/2006/main" count="5345" uniqueCount="1130">
  <si>
    <t>Start Time</t>
  </si>
  <si>
    <t>End Time</t>
  </si>
  <si>
    <t>Transcript</t>
  </si>
  <si>
    <t>Speaker</t>
  </si>
  <si>
    <t>SO</t>
  </si>
  <si>
    <t>JE</t>
  </si>
  <si>
    <t>It's still...</t>
  </si>
  <si>
    <t>GN</t>
  </si>
  <si>
    <t>Can we do it really slow so the harmony can settle down?  I'm hearing weird harmonies that I can't tell if I'm singing wrong, or if actually</t>
  </si>
  <si>
    <t>LM</t>
  </si>
  <si>
    <t>Yeah good idea</t>
  </si>
  <si>
    <t>Basically, yeah yeah</t>
  </si>
  <si>
    <t>So, crotchets are like...*clicks fingers to show pulse*</t>
  </si>
  <si>
    <t>*sing*</t>
  </si>
  <si>
    <t>ALL</t>
  </si>
  <si>
    <t>Yeah i think one of the weird ones is where that C for you is right but</t>
  </si>
  <si>
    <t>Yeah that C clashing with the B flat feels really weird</t>
  </si>
  <si>
    <t>Which one</t>
  </si>
  <si>
    <t>SLP</t>
  </si>
  <si>
    <t>Fourth bar</t>
  </si>
  <si>
    <t>Just there *shows on part*</t>
  </si>
  <si>
    <t>I think also..</t>
  </si>
  <si>
    <t>Fourth chord of 9 is odd because I should have...</t>
  </si>
  <si>
    <t>and the second chord of 9 as well</t>
  </si>
  <si>
    <t>Yeah because it wants to be an E flat in the bass</t>
  </si>
  <si>
    <t>yeah</t>
  </si>
  <si>
    <t>And the parallel second there</t>
  </si>
  <si>
    <t>Yeah exactly</t>
  </si>
  <si>
    <t>And also, clock when you are in unison with somebody</t>
  </si>
  <si>
    <t>Yeah</t>
  </si>
  <si>
    <t>We just need to clock each other a bit more</t>
  </si>
  <si>
    <t>Yeah that one I clocked in much better with you in the last bar</t>
  </si>
  <si>
    <t>5 and 6 is a little bit...taken a while to settle</t>
  </si>
  <si>
    <t>there's a temptation though certainly, I think 5 and 6 are the ones where we really need to push into a bit more, and then 9 and 10 to be one that's suddenly soft</t>
  </si>
  <si>
    <t>Yeah to sing that really softly there</t>
  </si>
  <si>
    <t>It was teasing towards that anyway</t>
  </si>
  <si>
    <t>Can we go straight in on 9? and then work backwards?</t>
  </si>
  <si>
    <t>Yes.  Also, I, how, what do you guys feel 9, I feel it's leading into it, to the final phrase, or...?</t>
  </si>
  <si>
    <t>Yeah, but in maybe a softer way than the bottom of the first page</t>
  </si>
  <si>
    <t>Yeah, yeah</t>
  </si>
  <si>
    <t>Yeah, so from 9? normal speed, or?</t>
  </si>
  <si>
    <t>What's an A?</t>
  </si>
  <si>
    <t>*Gives A*</t>
  </si>
  <si>
    <t>*Singing*</t>
  </si>
  <si>
    <t>Sorry, can we...pause on the second chord of 9?</t>
  </si>
  <si>
    <t>I think my B flat sounds weird in this, in the chord, I don't know if it's meant to sound</t>
  </si>
  <si>
    <t>yeah you're going</t>
  </si>
  <si>
    <t>Yeah I'm clashing with SO</t>
  </si>
  <si>
    <t>Do you want to try it just you two?  So you can really...</t>
  </si>
  <si>
    <t>Yeah, let's do that, it's a good shout</t>
  </si>
  <si>
    <t xml:space="preserve">*Singing* </t>
  </si>
  <si>
    <t>Do you want to pause on that note?</t>
  </si>
  <si>
    <t>I think it might settle if you really make that semitone close, so you can sit down lower</t>
  </si>
  <si>
    <t>Ah, shall we hold it and then move on a bit more</t>
  </si>
  <si>
    <t>I think more on the F a bit more at the start and then the A</t>
  </si>
  <si>
    <t>Yeah I don't think its a question of lowering the Bb I think its a question of lowering the A</t>
  </si>
  <si>
    <t>OK</t>
  </si>
  <si>
    <t>I don't...sorry, sorry...but I don't think you were in agreement on the fourth at the start</t>
  </si>
  <si>
    <t>Yeah, yeah I agree</t>
  </si>
  <si>
    <t>Oh s**t! (drops microphone)</t>
  </si>
  <si>
    <t>Can you give us an A? again? I'm a bit confused about where this F is</t>
  </si>
  <si>
    <t>*Sings note*</t>
  </si>
  <si>
    <t>Ok</t>
  </si>
  <si>
    <t>I think that's about it</t>
  </si>
  <si>
    <t>Shall we do that two bar phrase?</t>
  </si>
  <si>
    <t>Are we pausing on the second note again?</t>
  </si>
  <si>
    <t>Yeah and then go on?</t>
  </si>
  <si>
    <t>I thought we were pausing</t>
  </si>
  <si>
    <t>Sorry my fault</t>
  </si>
  <si>
    <t>I think the Fs were maybe rising a little bit</t>
  </si>
  <si>
    <t>Can we do the same, length notes...pause on the first and second notes?</t>
  </si>
  <si>
    <t>Sure, I think yeah, getting that tonic</t>
  </si>
  <si>
    <t>*Singing* (tuning first chord)</t>
  </si>
  <si>
    <t>Sorry, sorry, sorry</t>
  </si>
  <si>
    <t>That was nice though</t>
  </si>
  <si>
    <t>Shall we come away into the last thing?</t>
  </si>
  <si>
    <t>*Laughing*</t>
  </si>
  <si>
    <t>Don't worry we won't look</t>
  </si>
  <si>
    <t>Do you think I should...*looking at kit*</t>
  </si>
  <si>
    <t>You could just take the belt off, couldn't you?</t>
  </si>
  <si>
    <t>Yeah that's a good idea</t>
  </si>
  <si>
    <t>Interesting! But then this is no longer attached to the same place,  I could just unplug it</t>
  </si>
  <si>
    <t>But</t>
  </si>
  <si>
    <t>I wouldn't unplug it</t>
  </si>
  <si>
    <t>I'm not going to the loo</t>
  </si>
  <si>
    <t>We're gonna have...a break</t>
  </si>
  <si>
    <t>This is something you're going to learn about me!</t>
  </si>
  <si>
    <t>They'll come in any second and then we'll have a break</t>
  </si>
  <si>
    <t>yeah, it'll be fine. Can we practice our interpretation?  It might give me some more urgency!</t>
  </si>
  <si>
    <t xml:space="preserve">Can we do the...I wouldn't mind doing the first two bars again slowly, </t>
  </si>
  <si>
    <t>I'm finding it really hard to just rest on the high notes</t>
  </si>
  <si>
    <t>yeah.  and its a really weird room in here aswell</t>
  </si>
  <si>
    <t>yeah i think cos its not giving you anything back</t>
  </si>
  <si>
    <t>also, we're trussed up and probably quite tense as well</t>
  </si>
  <si>
    <t>So crotchets were like...*gives pulse*</t>
  </si>
  <si>
    <t>Cool</t>
  </si>
  <si>
    <t>Try again from...?</t>
  </si>
  <si>
    <t>Shall we...?</t>
  </si>
  <si>
    <t>From the B flat low G, put two people on the A fractionally</t>
  </si>
  <si>
    <t>in terms of interpretation shall we try it a little bit swifter, and then really doing some sort of rubato-y like actually pushing it forward in 5?</t>
  </si>
  <si>
    <t>OK, definitely.</t>
  </si>
  <si>
    <t>So doing sort of...*sings*</t>
  </si>
  <si>
    <t>Sure, a slower speed.  Also, the last chord, the Dminor, just doesn't quite lock in</t>
  </si>
  <si>
    <t>Yeah, I definitely...</t>
  </si>
  <si>
    <t>Three Ds</t>
  </si>
  <si>
    <t>Yeah so we need to really listen, see what happens</t>
  </si>
  <si>
    <t>I just think in terms of making something of it, it is worth going even more into 10?  *Sings to demonstrate*</t>
  </si>
  <si>
    <t>Yeah, and maybe we were too loud too early, at 5?</t>
  </si>
  <si>
    <t>I really like the, so the subito piano is really effective, if we get quite loud</t>
  </si>
  <si>
    <t>Is that in 7?</t>
  </si>
  <si>
    <t>Yeah. And still that G...maybe we need to start a bit more confident, so that the coming away in bar 2 is more evident</t>
  </si>
  <si>
    <t>More natural</t>
  </si>
  <si>
    <t>(to GN) Is it alright for you to do that?  I mean really quietly?</t>
  </si>
  <si>
    <t>I didn't do it that time, but normally that would be fine</t>
  </si>
  <si>
    <t xml:space="preserve">Otherwise we could do it, we could it sweetly, but </t>
  </si>
  <si>
    <t>No, it's good craic, it'll be fine.  We'll just feel it.  Should be OK</t>
  </si>
  <si>
    <t>*false start* and laughter</t>
  </si>
  <si>
    <t>Sorry, still in reflecting mode</t>
  </si>
  <si>
    <t>Try again, or...?</t>
  </si>
  <si>
    <t>*singing*</t>
  </si>
  <si>
    <t>Its almost like the last four bars are one phrase?</t>
  </si>
  <si>
    <t>Yeah.  Not sure our As are matching last chord of 9</t>
  </si>
  <si>
    <t>Shall we make the crescendo even on the last note of 10?</t>
  </si>
  <si>
    <t>Duration</t>
  </si>
  <si>
    <t>Total</t>
  </si>
  <si>
    <t>Start time decimal</t>
  </si>
  <si>
    <t>Duration decimal</t>
  </si>
  <si>
    <t>V</t>
  </si>
  <si>
    <t>W</t>
  </si>
  <si>
    <t>So…</t>
  </si>
  <si>
    <t>Row number</t>
  </si>
  <si>
    <t>Number</t>
  </si>
  <si>
    <t>Um more juice on that quaver?</t>
  </si>
  <si>
    <t>Yep</t>
  </si>
  <si>
    <t>Really enjoy that E flat</t>
  </si>
  <si>
    <t>Um I should have checked, my last four quavers a bit of a rall on that</t>
  </si>
  <si>
    <t>I think in general we need to balance with Stuart</t>
  </si>
  <si>
    <t xml:space="preserve">Yeah I did different things at different times in bar 11 and I I'll break that, I won't carry it through, a couple of times I carried that last bit through. </t>
  </si>
  <si>
    <t>Yeah I think a new one</t>
  </si>
  <si>
    <t>*Sings to demonstrate*</t>
  </si>
  <si>
    <t>I was thinking, does each...? I'm not sure if its here, the one that starts each phrase, because it goes round everyone doesn't it?  Is that the prominent line or maybe it just kicks it off, doesn't it</t>
  </si>
  <si>
    <t xml:space="preserve">Yeah I don't know, not necessarily...it's very similar to the other one.  It's hard to know what the...is it whether its going to the next one or coming away, I'd say essentially. These phrases. Maybe each leading thing should always be a crescendo if you have a note leading into it.  Then there's number 6, again it's weird because it's kind of the same as the other one, but because it stays in the same area we might need a... </t>
  </si>
  <si>
    <t xml:space="preserve">G - can you and I just try bars 4 and 5 together?  I don't think I'm locked in with your dotted quaver.  </t>
  </si>
  <si>
    <t>Oh yeah, sorry</t>
  </si>
  <si>
    <t>No, no its...you're fine I just want to hear us in isolation</t>
  </si>
  <si>
    <t>*both sing*</t>
  </si>
  <si>
    <t>one more time?</t>
  </si>
  <si>
    <t>yeah that's it, cool</t>
  </si>
  <si>
    <t>ah sorry</t>
  </si>
  <si>
    <t>no no you were fine it was just me getting sloppy</t>
  </si>
  <si>
    <t>yes and that fifth, I think it sounds too wide</t>
  </si>
  <si>
    <t>Ok, I can see if I can get that back in the mix</t>
  </si>
  <si>
    <t>I think it's also a question of tuning that fifth, shall we just try and tune that last chord, just like experiment a bit with it?</t>
  </si>
  <si>
    <t>Do you mean...</t>
  </si>
  <si>
    <t>You could do it as G and SL, oh hang on who's on the C, L are you on the C</t>
  </si>
  <si>
    <t>Yeah Ive got the C</t>
  </si>
  <si>
    <t>You could do it as the three upper voices without me</t>
  </si>
  <si>
    <t>From the last phrase?</t>
  </si>
  <si>
    <t>From the very last chord</t>
  </si>
  <si>
    <t>Yeah shall we just go straight in on the last chord?</t>
  </si>
  <si>
    <t>Can we get in like four from the end?</t>
  </si>
  <si>
    <t>*tuning note*</t>
  </si>
  <si>
    <t>*singing* (3 voices)</t>
  </si>
  <si>
    <t>oh hang on that's an E</t>
  </si>
  <si>
    <t>oh yeah sorry we've gone into E major</t>
  </si>
  <si>
    <t>I reckon the fifth's too wide</t>
  </si>
  <si>
    <t>yeah, the C needs to, yeah, have a touch more darkness to it</t>
  </si>
  <si>
    <t>yeah, the C feels very high today</t>
  </si>
  <si>
    <t>*singing* and tuning the chord</t>
  </si>
  <si>
    <t>We heard more harmonics there as well, better in tune</t>
  </si>
  <si>
    <t>Yes just on the right side</t>
  </si>
  <si>
    <t>Shall we try the phrase?</t>
  </si>
  <si>
    <t xml:space="preserve">Yeah, I'm finding my E, I'm trying to not make it stick out, it's such a random note there, do you know what I mean? It feels clunky and I'm trying to really decrescendo </t>
  </si>
  <si>
    <t>Yes its cause the octaves as well so we are really sticking out</t>
  </si>
  <si>
    <t>Yes so maybe both of us really go back towards the E</t>
  </si>
  <si>
    <t>*Sing*</t>
  </si>
  <si>
    <t>Ah sorry</t>
  </si>
  <si>
    <t>Oh were you going from...?</t>
  </si>
  <si>
    <t>Yeah I was going from the last crotchet of the previous bar</t>
  </si>
  <si>
    <t>Oh, sorry!</t>
  </si>
  <si>
    <t>that was better</t>
  </si>
  <si>
    <t>yeah, yeah absolutely</t>
  </si>
  <si>
    <t>*indistinct* seems a little</t>
  </si>
  <si>
    <t>is the vowel matched? Are we all the same..?</t>
  </si>
  <si>
    <t>I think we're brighter in ours ...than the top, I think we're more like 'eee' and you're more like 'eee' *demonstrates vocally*</t>
  </si>
  <si>
    <t>Right</t>
  </si>
  <si>
    <t xml:space="preserve">Yeah </t>
  </si>
  <si>
    <t>I'm always...</t>
  </si>
  <si>
    <t>Yes I just don't want it to be like.. *gestures forcefully*...you know, singing higher I'm just conscious of. it sounding...</t>
  </si>
  <si>
    <t>Shall we do the last two chords?</t>
  </si>
  <si>
    <t>and also when singing...</t>
  </si>
  <si>
    <t>last two chords?</t>
  </si>
  <si>
    <t>laughter</t>
  </si>
  <si>
    <t>again?</t>
  </si>
  <si>
    <t>can we do it from that phrase, sorry i was confused</t>
  </si>
  <si>
    <t>OK so...interpretation?</t>
  </si>
  <si>
    <t>I wouldn't mind quickly doing 10 and 11? Just quickly? So we can get those, that harmony...</t>
  </si>
  <si>
    <t>Sure</t>
  </si>
  <si>
    <t>So a little bit slower...so....AND 1 *counts in*</t>
  </si>
  <si>
    <t>*singing</t>
  </si>
  <si>
    <t>let's do it one more time, we need to be together in 11 and tune into each other on that line</t>
  </si>
  <si>
    <t>...AND 1 *counts in*</t>
  </si>
  <si>
    <t>yeah?</t>
  </si>
  <si>
    <t xml:space="preserve">Sorry i wasn't bright enough there, can I just try with G </t>
  </si>
  <si>
    <t>Yeah let's do that</t>
  </si>
  <si>
    <t>Yes</t>
  </si>
  <si>
    <t>*Singing* (3 parts)</t>
  </si>
  <si>
    <t>Sorry, I stayed on the B flat, and you didn't want to do that.  Shall we stay on the B flat this time?</t>
  </si>
  <si>
    <t>Yeah OK</t>
  </si>
  <si>
    <t>*singing* (3 parts)</t>
  </si>
  <si>
    <t>That's definitely me</t>
  </si>
  <si>
    <t>it takes time to...</t>
  </si>
  <si>
    <t>settle yeah</t>
  </si>
  <si>
    <t>we warmed into it</t>
  </si>
  <si>
    <t>can we get a fresh note?  just for that start</t>
  </si>
  <si>
    <t>Bang in, absolutely bang in</t>
  </si>
  <si>
    <t>pause</t>
  </si>
  <si>
    <t>that was better, it definitely was better.  L can we try, it's the voicing as well, the fourths that make it a bit strange, if we tune our sixths really well</t>
  </si>
  <si>
    <t>yeah, i.m finding it really hard to tune that A on the quaver, i don't know why</t>
  </si>
  <si>
    <t>I hear you, yeah maybe its got a tendency to be a bit high?</t>
  </si>
  <si>
    <t>almost *sings to demonstrate interval* as if that would be a more natural...</t>
  </si>
  <si>
    <t>*singing* (2 parts)</t>
  </si>
  <si>
    <t>nice</t>
  </si>
  <si>
    <t>i was sharp on that A again but yeah, it was much better on the b flat</t>
  </si>
  <si>
    <t>can we just try that with me again so I can be sure it's definitely not me</t>
  </si>
  <si>
    <t xml:space="preserve">can i get involved as well because I've got a B flat </t>
  </si>
  <si>
    <t>Oh yeah, we forgot all about you!</t>
  </si>
  <si>
    <t>Well shall we do you three (top parts) and then four</t>
  </si>
  <si>
    <t>that's sounding much better</t>
  </si>
  <si>
    <t>let me throw my G into the mix!</t>
  </si>
  <si>
    <t>add a nice E flat</t>
  </si>
  <si>
    <t>I need to breathe</t>
  </si>
  <si>
    <t>I don't think we've really done any interpretation!</t>
  </si>
  <si>
    <t>it gives us something to do in future weeks!</t>
  </si>
  <si>
    <t>So maybe, shall we try a bit brighter?</t>
  </si>
  <si>
    <t>N</t>
  </si>
  <si>
    <t>So.. prestissimo!</t>
  </si>
  <si>
    <t>Can we..er</t>
  </si>
  <si>
    <t>I have enjoyed the healthy bass sound that is emanating from the low end it is so pleasant today!</t>
  </si>
  <si>
    <t>It's so unhealthy! *laughs*</t>
  </si>
  <si>
    <t>yes nice and flowing</t>
  </si>
  <si>
    <t>so well rounded</t>
  </si>
  <si>
    <t>can we breathe and sing, we haven't...for a while</t>
  </si>
  <si>
    <t>yep</t>
  </si>
  <si>
    <t>is it just the crotchet rests?</t>
  </si>
  <si>
    <t>I could have warmed up actually, that would have been better *vocalises*, I think that's making me breathe and not sing</t>
  </si>
  <si>
    <t>oh I see, you mean when they request it?</t>
  </si>
  <si>
    <t>yeah, no I mean generally generally.  Yeah...so, are we doing similar expressive things to what we talked about before?</t>
  </si>
  <si>
    <t>yeah, it was 5 to 8 getting quieter and then growing back towards the end</t>
  </si>
  <si>
    <t>yeah *yawning*</t>
  </si>
  <si>
    <t>shall we make more of the getting faster?  like 5?</t>
  </si>
  <si>
    <t>5, 6? We could make that a little bit more extreme and see what happens</t>
  </si>
  <si>
    <t>shall we try and move more towards the boundaries, and then we can come back from them?</t>
  </si>
  <si>
    <t>yeah, shall we do that then?</t>
  </si>
  <si>
    <t>Er...talk me through bar 7</t>
  </si>
  <si>
    <t>Yeah wasn't that subito piano?</t>
  </si>
  <si>
    <t>is it, right</t>
  </si>
  <si>
    <t>yeah but so really rubato 5-6. shall we try that, pushing the boundaries and seeing what happens</t>
  </si>
  <si>
    <t>*stop singing, laughing*</t>
  </si>
  <si>
    <t>poco! poco much</t>
  </si>
  <si>
    <t>I think if we do that we push the boundaries a little bit!</t>
  </si>
  <si>
    <t>I mean I don't know why we were acceling anyway</t>
  </si>
  <si>
    <t>Cos its like...*sings dramatically*</t>
  </si>
  <si>
    <t>maybe we could add some ornamentation!</t>
  </si>
  <si>
    <t>oh my god</t>
  </si>
  <si>
    <t>do you know what I mean? Although maybe you disagree with that.  I think it warrants a slight accel</t>
  </si>
  <si>
    <t>well in that case what if we start steadier?</t>
  </si>
  <si>
    <t>I think we've already gone flat *sings tuning note*</t>
  </si>
  <si>
    <t>sorry i was just *laughs*</t>
  </si>
  <si>
    <t>what's going on over there? (to sops)</t>
  </si>
  <si>
    <t>so gravelly</t>
  </si>
  <si>
    <t>better?</t>
  </si>
  <si>
    <t>if we're going to do that subito piano i definitely need to warm up a bit</t>
  </si>
  <si>
    <t>yeah, that's...</t>
  </si>
  <si>
    <t>it's just not happening</t>
  </si>
  <si>
    <t>*loud yawn*</t>
  </si>
  <si>
    <t>*Singing siren*</t>
  </si>
  <si>
    <t>how about if we sing that and you just do that?  it can be our interpretation!</t>
  </si>
  <si>
    <t>*laughing*</t>
  </si>
  <si>
    <t>*singing siren*</t>
  </si>
  <si>
    <t>maybe we could do like...i dunno it's quite hard to think of something new</t>
  </si>
  <si>
    <t>i think shall we make a point of not rit ing at the end? on this one?</t>
  </si>
  <si>
    <t>yep yeah I'm with that one, we've already  toyed with  tempo haven't we</t>
  </si>
  <si>
    <t>so are we coming back from the accelerando?  is it the accelerando and then a tempo?</t>
  </si>
  <si>
    <t>yeah,</t>
  </si>
  <si>
    <t>did we decide this one was a sort of, sort of nationalist lullaby type?</t>
  </si>
  <si>
    <t>yeah!</t>
  </si>
  <si>
    <t>wasn't it the polyphonic that was more of a national anthem?</t>
  </si>
  <si>
    <t>yeah but this was a bit nationalist too</t>
  </si>
  <si>
    <t>yeah *sings a bit of the other piece*</t>
  </si>
  <si>
    <t>maybe this is the national anthem of Oo land, or Ee land maybe</t>
  </si>
  <si>
    <t>yeah shall we try with more E vowel?</t>
  </si>
  <si>
    <t>yeah, more of an o-y eee!</t>
  </si>
  <si>
    <t>so if we all go 'ooooh' into  an 'e' on whatever note?</t>
  </si>
  <si>
    <t>we let's do the first chord</t>
  </si>
  <si>
    <t>*sing chord*</t>
  </si>
  <si>
    <t>*sing whole piece*</t>
  </si>
  <si>
    <t>that's quite nice, I find that much easier to tune actually, a bit rounder</t>
  </si>
  <si>
    <t>without the words I find it quite high up to do that, without vowel modification, but it's a nicer...colour</t>
  </si>
  <si>
    <t>i think if we're going to...</t>
  </si>
  <si>
    <t>it's a more expressive colour</t>
  </si>
  <si>
    <t>if we're going to do the accelerando that much we need to bring it back to balance it, otherwise it feels like we're just getting faster and then suddenly we're doing a faster tempo for the rest of it. So that's probably why we were always rit ing at the end, but if we could come, maybe at 9? to sort of bring that back?</t>
  </si>
  <si>
    <t>i'm conscious that I...</t>
  </si>
  <si>
    <t>I thought we were bringing it back at 7?</t>
  </si>
  <si>
    <t>Yeah we were going to but I didn't feel like it did</t>
  </si>
  <si>
    <t>no but i think if we are going to we should do it there rather than 9, maybe?</t>
  </si>
  <si>
    <t>I'm very conscious of my falling major thirds in bar 1 and bar 11, I'm finding them quite hard to tune, I don't know why</t>
  </si>
  <si>
    <t>it might help now with the vowel, maybe</t>
  </si>
  <si>
    <t>yeah, can we try again?</t>
  </si>
  <si>
    <t>S, I think, don't phrase off as much as us because you're the only one on the tonic</t>
  </si>
  <si>
    <t>OK, cool</t>
  </si>
  <si>
    <t>Im on a G</t>
  </si>
  <si>
    <t>shall we try again without the hesitation?</t>
  </si>
  <si>
    <t>that was good</t>
  </si>
  <si>
    <t>i still felt we wanted to pull up in 11 and 12 but we did manage to keep it going</t>
  </si>
  <si>
    <t>we did yeah</t>
  </si>
  <si>
    <t>i quite like it without the rit</t>
  </si>
  <si>
    <t>if it wants to, and we're thinking about expression, surely it's better if its a natural thing, so if we naturally want to pull up why not do it.  Why fight it?</t>
  </si>
  <si>
    <t>because we need something to do next time!</t>
  </si>
  <si>
    <t>maybe we should just pause a tiny bit on the penultimate note *sings to demonstrate*</t>
  </si>
  <si>
    <t>just place it.  shall we try that?</t>
  </si>
  <si>
    <t>just that last phrase?</t>
  </si>
  <si>
    <t>sorry, I was a bit early...can we try again?</t>
  </si>
  <si>
    <t>it was a bit early</t>
  </si>
  <si>
    <t>Sorry *laughing* can we do something else?</t>
  </si>
  <si>
    <t>is this because rit ing is funny?</t>
  </si>
  <si>
    <t>I just think...keep it fresh. bar 3, the third chord, it's not...it's fuzzy, tuning wise, can we pause on it?</t>
  </si>
  <si>
    <t>the second chord of 4 was also quite a bit out</t>
  </si>
  <si>
    <t>that is a strange chord</t>
  </si>
  <si>
    <t xml:space="preserve">it's a second inversion </t>
  </si>
  <si>
    <t>but i think it can still be tuned</t>
  </si>
  <si>
    <t xml:space="preserve">the third is being doubled.  </t>
  </si>
  <si>
    <t>ooh gosh</t>
  </si>
  <si>
    <t>how dare they</t>
  </si>
  <si>
    <t>ah, shall we from the beginning</t>
  </si>
  <si>
    <t>and we can stop on that chord?</t>
  </si>
  <si>
    <t>What was that!</t>
  </si>
  <si>
    <t>*singing* pause on chord in bar 3</t>
  </si>
  <si>
    <t xml:space="preserve">that was actually surprisingly </t>
  </si>
  <si>
    <t>they've doubled the third and the sixth, in fact everything's doubled apart from the C</t>
  </si>
  <si>
    <t>yeah i don't think...this is</t>
  </si>
  <si>
    <t>maybe this is another idiom?</t>
  </si>
  <si>
    <t>So!</t>
  </si>
  <si>
    <t>We seem to be starting this quieter but I feel like we are going for a national anthem vibe so we should start a bit more confidently</t>
  </si>
  <si>
    <t>Yes, absolutley</t>
  </si>
  <si>
    <t>Can we just run through the dynamics a bit I can't remember</t>
  </si>
  <si>
    <t>i can't remember</t>
  </si>
  <si>
    <t>it was, i thought it was starting kind of mp, but i know what you mean for the national anthem</t>
  </si>
  <si>
    <t>wasn't it going for the 'lovely vista of this countryside' you know you're kind of looking at the...sunrise over the mountains</t>
  </si>
  <si>
    <t>hovis advert theme</t>
  </si>
  <si>
    <t>i was thinking more about alpine</t>
  </si>
  <si>
    <t>I was thinking more Narnia</t>
  </si>
  <si>
    <t>i was thinking Wallace and Gromit</t>
  </si>
  <si>
    <t>yeah, so are we saying mf?</t>
  </si>
  <si>
    <t>yeah, especially if we're bringing it down...it should start strong</t>
  </si>
  <si>
    <t>OK, sure</t>
  </si>
  <si>
    <t>and it sort of fades away in 4 and 5 a little bit, doesn't it</t>
  </si>
  <si>
    <t>yeah and are we...what are the phrasings-off, what do you want to..? *sings idea* i'd say that is a natural phrasing off there at 5?</t>
  </si>
  <si>
    <t>yeah i think it needs a phrasing off to make sense of that quaver at the end</t>
  </si>
  <si>
    <t>quaver?</t>
  </si>
  <si>
    <t>and then what happens in...I can't quite remember if we are aiming to the end of it of that's?</t>
  </si>
  <si>
    <t>wasn't that singing right up to the barline, in a patriotic way? *sings*</t>
  </si>
  <si>
    <t>one only one of the three occasions did i remember to sing up to the barline. Soz.</t>
  </si>
  <si>
    <t>that's alright.  we can do it this time</t>
  </si>
  <si>
    <t xml:space="preserve">we need more overall growth in that phrase than there usually is.  I felt like my lead, like going into 9, is more like, rather than.  I felt like if we've decided it's still going to be quite piano but that isn't really what  i was anticipating </t>
  </si>
  <si>
    <t>oh did we?</t>
  </si>
  <si>
    <t>do we still want to be?</t>
  </si>
  <si>
    <t>well we crescendo 6 to 7</t>
  </si>
  <si>
    <t>yeah and we agreed that the upbeat person sort of set the tone for their part</t>
  </si>
  <si>
    <t>yes i just thought i set the tone a little higher than we'd agreed last week</t>
  </si>
  <si>
    <t>sorry. oh no...</t>
  </si>
  <si>
    <t>i think perhaps 6 and 7 didn't crescendo as much last time, it was like ridiculously quiet</t>
  </si>
  <si>
    <t xml:space="preserve">yeah, in 8 we could make the crescendo a bit quicker, too, so we can save it to like the end of 8 </t>
  </si>
  <si>
    <t>so wait, are we crescendo-ing 6,7,8,9?</t>
  </si>
  <si>
    <t>yeah, we can spread it out more...or it goes quite LOUD (*shows sudden loud*)</t>
  </si>
  <si>
    <t>OK can we try it, and from my D maybe?</t>
  </si>
  <si>
    <t>*start laughing* *pretending to wave flag as if in awards ceremony*</t>
  </si>
  <si>
    <t>Thats good i think that's good, I'm feeling it</t>
  </si>
  <si>
    <t>This will be the new Zimbabwean national anthem</t>
  </si>
  <si>
    <t>if we do it that loud on the last bar i mean i can't hear S</t>
  </si>
  <si>
    <t>I can be louder!</t>
  </si>
  <si>
    <t>Oh OK, but i think on the other hand we shouldn't be that loud</t>
  </si>
  <si>
    <t>yeah i think we just got overexcited</t>
  </si>
  <si>
    <t>although...what is the purpose of these pieces, I mean if we're performing them...i think we would do it loudly</t>
  </si>
  <si>
    <t>would we? i feel like we're doing a lot with this because we know the experiment is meant to be about expressiveness or whatever, so we're manufacturing a lot of things, so we wouldn't do, like</t>
  </si>
  <si>
    <t xml:space="preserve">i just kind of wish we had lyrics so we </t>
  </si>
  <si>
    <t>if we had lyrics it would be more interesting</t>
  </si>
  <si>
    <t xml:space="preserve">but we've almost done that in conceiving of the national anthem thing that is a substitute for lyrics </t>
  </si>
  <si>
    <t>we have, and then the lullaby for the other one</t>
  </si>
  <si>
    <t>nationalistic lullaby</t>
  </si>
  <si>
    <t>so you can dream of your Fatherland!</t>
  </si>
  <si>
    <t>oh god.  OK</t>
  </si>
  <si>
    <t>So shall we just try it all again?</t>
  </si>
  <si>
    <t>we're doing very well we're nearly done!</t>
  </si>
  <si>
    <t>we are, we have to do the...repeating</t>
  </si>
  <si>
    <t>oh and the... competition</t>
  </si>
  <si>
    <t>i'm going to beat you this time!</t>
  </si>
  <si>
    <t>i never thought it was a competition but now i don't want you to!</t>
  </si>
  <si>
    <t>I'm going to sing the same note as you except louder</t>
  </si>
  <si>
    <t>oh christ, can i leave the room first?</t>
  </si>
  <si>
    <t>yeah i really like that!</t>
  </si>
  <si>
    <t>that got to me i was like all hearing the words to it in my head, i was like i know this, it was a vibe!</t>
  </si>
  <si>
    <t>i think we could perhaps be slightly more grounded in tempo? *sings* or even if we have a bit of a marching feel</t>
  </si>
  <si>
    <t>yeah let's do that</t>
  </si>
  <si>
    <t>yeah we could start stronger to make 6 a bit more obvious?</t>
  </si>
  <si>
    <t>oh i see the very beginning, sure</t>
  </si>
  <si>
    <t>so you think its not too quiet?</t>
  </si>
  <si>
    <t>i wondered about that</t>
  </si>
  <si>
    <t>just in the context of a national anthem</t>
  </si>
  <si>
    <t>i feel like in the context of a national anthem, bars 6 and 7 are talking about natural beauties but they don't have to be so...rolling hills</t>
  </si>
  <si>
    <t>certainly, like, if you think about langlauf like...*names one*...I'm just saying that because that is a long one</t>
  </si>
  <si>
    <t>never heard of it</t>
  </si>
  <si>
    <t>no i just don't know it</t>
  </si>
  <si>
    <t>what it is it's quite long and each verse is a good minute or so, and how I've heard it it kind of naturally rises and falls so i don't think less dynamics are inappropriate it's just that we've got a noddy four line thing that's over in no time</t>
  </si>
  <si>
    <t>otherwise we've got a banging national anthem. Amen!</t>
  </si>
  <si>
    <t>are we doing the oooh-y ee?</t>
  </si>
  <si>
    <t>yeah let's do the ooh-y ee!</t>
  </si>
  <si>
    <t xml:space="preserve">or maybe this one could be more of a harsher e? </t>
  </si>
  <si>
    <t>yes</t>
  </si>
  <si>
    <t>rather than the lullaby which was a bit more..although I guess the spacey e was the best sound</t>
  </si>
  <si>
    <t>yes it would help with the tuning</t>
  </si>
  <si>
    <t>one that note fruit worked fantastic last night...spacey mr fruit</t>
  </si>
  <si>
    <t>yeah it did work</t>
  </si>
  <si>
    <t>anyway</t>
  </si>
  <si>
    <t>let's sing it again!</t>
  </si>
  <si>
    <t>so what are we doing with that, keeping it or?</t>
  </si>
  <si>
    <t>i was doing a slightly ooh-ee one anyway i thought</t>
  </si>
  <si>
    <t>my default is ooh-ee</t>
  </si>
  <si>
    <t xml:space="preserve">Ok so </t>
  </si>
  <si>
    <t>shall we keep doing what we're doing?</t>
  </si>
  <si>
    <t>my questions are, I felt like i was louder than everyone at 9, but that ws because i think that by the end of 9 we should be at the dynamic we start.  or do people disagree?</t>
  </si>
  <si>
    <t>i agree but i felt that from everyone except j there was a drop in tension over that minim rest in the third of 10, that phrase felt really separate and it shouldn't feel quite so separate, whether that feeds in to the same thing you were saying</t>
  </si>
  <si>
    <t>hmm, i just think it makes sense if you are crescendoing to a barline, if you are doing that quite pointedly it has to be quite...</t>
  </si>
  <si>
    <t>why are we doing it pointedly? I feel like...</t>
  </si>
  <si>
    <t>it sounds patriotic? because of our interpretation?</t>
  </si>
  <si>
    <t>i feel it might be a bit overcooked, because we are still growing 10-11</t>
  </si>
  <si>
    <t>mmm</t>
  </si>
  <si>
    <t>i dunno i think it just sounds like we've agreed to go to the barline</t>
  </si>
  <si>
    <t>oh really, i was just really feeling it</t>
  </si>
  <si>
    <t>oh Ok let's agree one of them and all do it</t>
  </si>
  <si>
    <t>i don't mind, OK I'll just match you guys .  I wasn't trying to...I ws just trying to get the spirit of it</t>
  </si>
  <si>
    <t>did you want it to speed up?</t>
  </si>
  <si>
    <t>speed up where?</t>
  </si>
  <si>
    <t>6-7?</t>
  </si>
  <si>
    <t>did we speed up?</t>
  </si>
  <si>
    <t>i felt like you wanted us to speed up</t>
  </si>
  <si>
    <t>it was speeding up the last time to be honest</t>
  </si>
  <si>
    <t>ok let's try not to</t>
  </si>
  <si>
    <t>yeah i like the march</t>
  </si>
  <si>
    <t>Start decimal</t>
  </si>
  <si>
    <t>End decimal</t>
  </si>
  <si>
    <t>Row</t>
  </si>
  <si>
    <t>Start Time dec</t>
  </si>
  <si>
    <t>End Time dec</t>
  </si>
  <si>
    <t>Duration dec</t>
  </si>
  <si>
    <t>Meta-category code</t>
  </si>
  <si>
    <t>Code</t>
  </si>
  <si>
    <t>Abbreviation</t>
  </si>
  <si>
    <t>Initiating</t>
  </si>
  <si>
    <t>Proposing procedures</t>
  </si>
  <si>
    <t>PP</t>
  </si>
  <si>
    <t>Proposing ideas</t>
  </si>
  <si>
    <t>PI</t>
  </si>
  <si>
    <t>Building</t>
  </si>
  <si>
    <t>B</t>
  </si>
  <si>
    <t>Reacting</t>
  </si>
  <si>
    <t>Supporting ideas</t>
  </si>
  <si>
    <t>SI</t>
  </si>
  <si>
    <t>Supporting people</t>
  </si>
  <si>
    <t>SP</t>
  </si>
  <si>
    <t>Disagreeing</t>
  </si>
  <si>
    <t>D</t>
  </si>
  <si>
    <t>Defending/attacking</t>
  </si>
  <si>
    <t>Clarifying</t>
  </si>
  <si>
    <t>Checking understanding</t>
  </si>
  <si>
    <t>CU</t>
  </si>
  <si>
    <t>Seeking task information</t>
  </si>
  <si>
    <t>ST</t>
  </si>
  <si>
    <t>Giving task information</t>
  </si>
  <si>
    <t>GT</t>
  </si>
  <si>
    <t>Seeking personal information</t>
  </si>
  <si>
    <t>Giving personal information</t>
  </si>
  <si>
    <t>GP</t>
  </si>
  <si>
    <t>Participation</t>
  </si>
  <si>
    <t>Shutting out</t>
  </si>
  <si>
    <t>Bringing in</t>
  </si>
  <si>
    <t>BI</t>
  </si>
  <si>
    <t>Lightening the mood</t>
  </si>
  <si>
    <t xml:space="preserve"> Behaviour Analysis (BA) coding scheme</t>
  </si>
  <si>
    <t xml:space="preserve">The G is still massive in the </t>
  </si>
  <si>
    <t>SG</t>
  </si>
  <si>
    <t>P</t>
  </si>
  <si>
    <t>I do need the loo! I'm gonna go!</t>
  </si>
  <si>
    <t>Y</t>
  </si>
  <si>
    <t>X</t>
  </si>
  <si>
    <t>Z</t>
  </si>
  <si>
    <t>Combined code</t>
  </si>
  <si>
    <t>I</t>
  </si>
  <si>
    <t>C</t>
  </si>
  <si>
    <t>R</t>
  </si>
  <si>
    <t>SOME</t>
  </si>
  <si>
    <t>Spe</t>
  </si>
  <si>
    <t>On that last chord J do you think you could really bring out that warm A because at the moment all I can hear is that fifth</t>
  </si>
  <si>
    <t>Yeah and L as well?</t>
  </si>
  <si>
    <t>M</t>
  </si>
  <si>
    <t>Yes but I still feel that dominant is not coming away like the first one is</t>
  </si>
  <si>
    <t xml:space="preserve"> let's do the first chord</t>
  </si>
  <si>
    <t>ah, shall we go from the beginning</t>
  </si>
  <si>
    <t>ends</t>
  </si>
  <si>
    <t>Gpe</t>
  </si>
  <si>
    <t>*talking about using tuning fork*</t>
  </si>
  <si>
    <t>I used to do it on my head, then my arm</t>
  </si>
  <si>
    <t>Your arm!</t>
  </si>
  <si>
    <t>Then knee, then...that was like ages ago....then I started doing wrist, Jamie used to do that</t>
  </si>
  <si>
    <t>Yeah, I do it on the..wrist</t>
  </si>
  <si>
    <t>*drops tuning fork*</t>
  </si>
  <si>
    <t>I wonder where else we could do it?</t>
  </si>
  <si>
    <t>Amy...goes like...*puts in mouth*...and then...got the note, because of biting it</t>
  </si>
  <si>
    <t>yeah but that would really...no</t>
  </si>
  <si>
    <t>have you ever seen...</t>
  </si>
  <si>
    <t>he just bangs it on his teeth</t>
  </si>
  <si>
    <t>yeah, you don't have to strike it like, if you just wobble it, you should hear it</t>
  </si>
  <si>
    <t>a tiny bit</t>
  </si>
  <si>
    <t>yeah but then you've got teeth marks all over it</t>
  </si>
  <si>
    <t>have you ever seen Beethoven's piano?  the soundboard is all covered with little marks because when he was really deaf he had like a stick in his teeth and the other end would be in a little pit in the soundboard of the piano</t>
  </si>
  <si>
    <t>i never heard about that</t>
  </si>
  <si>
    <t>he could hear it through the bones of his head</t>
  </si>
  <si>
    <t>Right! Let's do this.</t>
  </si>
  <si>
    <t>It's getting quicker and quicker and quicker</t>
  </si>
  <si>
    <t>I think we need to make more of the bar 5 loudness and the subito p at 7</t>
  </si>
  <si>
    <t>yeah, it was losing its sense of two-bar phrases, like all those crotchets before the rest sounded very cut off</t>
  </si>
  <si>
    <t>We need to think of the, sort of, bigger phrase.  *Feeling Lx strap* oh my god this is so tight I don't know why I put it on so tight</t>
  </si>
  <si>
    <t>*sings a 2 bar phrase*</t>
  </si>
  <si>
    <t>In the second bar, S you could phrase off less coz we need that tonic.  Everyone else is on a G</t>
  </si>
  <si>
    <t>We sort of need to still phrase that a little bit, don't we (to singer 4)</t>
  </si>
  <si>
    <t>Everyone else...</t>
  </si>
  <si>
    <t>I must admit, when I'm singing...I'm a bit deaf anyway....I can't hear anything, anyone else, you know what I mean, like...that's maybe why I'm singing a little bit too...little</t>
  </si>
  <si>
    <t>Oh OK</t>
  </si>
  <si>
    <t>Don't get me wrong, it's nothing you need to change, I've just got to have more trust, I think...of that</t>
  </si>
  <si>
    <t>if it's more than mf, it just rings...all I can hear is myself, yeah</t>
  </si>
  <si>
    <t>are you only deaf in one ear?</t>
  </si>
  <si>
    <t>no, just general...I get tinnitus quite a lot in that ear [right] but both ears are just a bit...not much treble</t>
  </si>
  <si>
    <t>i..have tinnitus, just while we're sharing ailments...I have like normal hearing, like apparently if I didn't have tinnitus I'd have really good hearing...but unfortunately that kind of cancels it out</t>
  </si>
  <si>
    <t xml:space="preserve">well sometimes tinnitus can happen because your hearing is so good, so your ears are straining out for something that's not there, for the brain...that can happen sometimes </t>
  </si>
  <si>
    <t>I mean mine was playing the piccolo from a young age</t>
  </si>
  <si>
    <t>oh god</t>
  </si>
  <si>
    <t>so anyway, loads of piccolo...</t>
  </si>
  <si>
    <t>my brother is deaf...I don't think I've got it from birth, Think I've acquired it.  Anyway!</t>
  </si>
  <si>
    <t>So...there's loads of things we could do...but what else can we do?  Again, yeah, like singing right through the last crotchet in bar 10 *sings to demonstrate*.  It's the same rhetoric as the the last one, so I feel bad that our...</t>
  </si>
  <si>
    <t>It's the same what?</t>
  </si>
  <si>
    <t>Rhetoric? like, the argument of the music is the same</t>
  </si>
  <si>
    <t>Yeah the phrasing</t>
  </si>
  <si>
    <t>Where the phrases are  going harmonically and stuff...it's so similar...so yeah, so maybe its OK that our interpretation is the same</t>
  </si>
  <si>
    <t>well, I think the last one it does finish with more...patriotic verve...whereas this one, the middle of it is that F...*sings*</t>
  </si>
  <si>
    <t xml:space="preserve">that's true </t>
  </si>
  <si>
    <t>we've had before at the bottom...of the first page, making that the big bit and then fading away, why don't we try that?</t>
  </si>
  <si>
    <t>yep! shall we sing?</t>
  </si>
  <si>
    <t>oh wait, isn't it subito p in 7, and then the rest is also fading away, or is that are we still directing it towards the F a little bit, without it being the focal point</t>
  </si>
  <si>
    <t>why don't we try that not subito piano, so that...that's the big one and then it will just start to come away naturally?</t>
  </si>
  <si>
    <t>give that a go?</t>
  </si>
  <si>
    <t>yeah, it might sound a little bit less....forced</t>
  </si>
  <si>
    <t>*waves tuner to get tuning note*</t>
  </si>
  <si>
    <t>just for the sake of it</t>
  </si>
  <si>
    <t>I personally think it, that doesn't go with what the music suggests, phrasing-wise, I feel it needs 10 into 11 to be ...</t>
  </si>
  <si>
    <t>I feel that</t>
  </si>
  <si>
    <t>dominant, tonic, you know, there needs to be sense of of arrival there?</t>
  </si>
  <si>
    <t>it has to be the most climactic point, otherwise the most climactic point is somewhere thats taking us into G minor, which would seem a bit strange</t>
  </si>
  <si>
    <t>So maybe let's try incorporating that, that actual piano-ish thing at 7, and then just making it not an overly patriotic climax, and then coming away? Maybe?</t>
  </si>
  <si>
    <t>*yawns*</t>
  </si>
  <si>
    <t>And i wonder if that tonic that, you know the rest is just an extension, a 'prolongation' in Schenkerian terms but at the top of 11 then it could be quite a rallentando because it's the end *sings*</t>
  </si>
  <si>
    <t>It's actually, it's going to bed then, he's already put his pyjamas on. I don't know what I'm talking about.</t>
  </si>
  <si>
    <t>*singing made up words to the end*</t>
  </si>
  <si>
    <t>*laughter*</t>
  </si>
  <si>
    <t>maybe this is a lullaby!</t>
  </si>
  <si>
    <t>ahh</t>
  </si>
  <si>
    <t>yeah, it does have that feel, doesn't it?</t>
  </si>
  <si>
    <t>a patriotic lullaby!</t>
  </si>
  <si>
    <t>to give you good, patriotic dreams</t>
  </si>
  <si>
    <t>sorry, this is really annoying, I don't know what it is *fiddles with Lx neckstrap*</t>
  </si>
  <si>
    <t>could you make it a bit looser?</t>
  </si>
  <si>
    <t xml:space="preserve">that's the thing, I don't want to move it, I just need an air hole </t>
  </si>
  <si>
    <t>Bars 7 and 8...</t>
  </si>
  <si>
    <t>you'd be no good in a fetish club, would you!</t>
  </si>
  <si>
    <t>what did you say?</t>
  </si>
  <si>
    <t>I said you'd be no good in a fetish club</t>
  </si>
  <si>
    <t>Camera! Recording, thanks S!</t>
  </si>
  <si>
    <t>Oh OK!</t>
  </si>
  <si>
    <t>I didn't think they record us in these bits</t>
  </si>
  <si>
    <t>Where from, sorry?</t>
  </si>
  <si>
    <t>I was just going to say the tuning in bars 7 and 8 isn't fantastic, and the second chord of bar 9 is an unusual chord and I remember us spending a while on that maybe two sessions ago, just, it's a weird chord, it sits weirdly</t>
  </si>
  <si>
    <t>Run again or do those?</t>
  </si>
  <si>
    <t>Can we do those, 7-8?</t>
  </si>
  <si>
    <t>yeah, shall we go from 5?</t>
  </si>
  <si>
    <t>*gives tuning note*</t>
  </si>
  <si>
    <t>*singing from bar 5 to end*</t>
  </si>
  <si>
    <t>Sorry my As were a bit high that time</t>
  </si>
  <si>
    <t>I though 7 was great, the first chord of bar 8 was...maybe we could pause on that?</t>
  </si>
  <si>
    <t>Yeah, again it's the weird chord</t>
  </si>
  <si>
    <t>can we just go from 7</t>
  </si>
  <si>
    <t>7, yeah</t>
  </si>
  <si>
    <t>*singing* pause on note 29</t>
  </si>
  <si>
    <t>I think we could stand more of...more you...(to mezzo 2)</t>
  </si>
  <si>
    <t>can we try G and I together, cos from the third note we're together in unison octaves</t>
  </si>
  <si>
    <t>mmm yeah</t>
  </si>
  <si>
    <t>I think if we lock in, then</t>
  </si>
  <si>
    <t>yeah, we need to lock into that, shall we go from 7?</t>
  </si>
  <si>
    <t>er...yep</t>
  </si>
  <si>
    <t>*singing 2 parts* sop and mezzo 2</t>
  </si>
  <si>
    <t>It's the Fs that are slightly out of tune</t>
  </si>
  <si>
    <t>Shall we pause on the Fs?</t>
  </si>
  <si>
    <t>Er...the last one of that bar?</t>
  </si>
  <si>
    <t>Last note of what sorry?</t>
  </si>
  <si>
    <t>of that one</t>
  </si>
  <si>
    <t>yeah we should pause on that yeah</t>
  </si>
  <si>
    <t>your second is slightly lower</t>
  </si>
  <si>
    <t>*sings part quietly*</t>
  </si>
  <si>
    <t>which throws the F off</t>
  </si>
  <si>
    <t>I was trying to pull the F down, then</t>
  </si>
  <si>
    <t>I'm not sure</t>
  </si>
  <si>
    <t>It's the D that's the first wobble, because your first unison is the D</t>
  </si>
  <si>
    <t>OK, it's the D</t>
  </si>
  <si>
    <t>yeah, OK, um</t>
  </si>
  <si>
    <t>pause on the D, maybe?</t>
  </si>
  <si>
    <t>pausing on the D, and then</t>
  </si>
  <si>
    <t>and then going on</t>
  </si>
  <si>
    <t xml:space="preserve">er... maybe, everything feels weird </t>
  </si>
  <si>
    <t>it's also hard to hear out of context now, because you're so out of context ... you're hearing everything high (sop) and you're hearing everything low (m2)</t>
  </si>
  <si>
    <t>Ok, shall we...</t>
  </si>
  <si>
    <t>So it's hard to know...maybe with S (bass)? To give you a bit of context.  Maybe we have a fresh A?</t>
  </si>
  <si>
    <t>*tuning note from tuning fork and gives tuning note*</t>
  </si>
  <si>
    <t>could you...</t>
  </si>
  <si>
    <t>*singing 3 parts* sop, m2, bass</t>
  </si>
  <si>
    <t>maybe i'm going too high now</t>
  </si>
  <si>
    <t>i think i'm hearing the minor third between the F and the D, in the bass and m2, as too wide ...in other words the D on on the third beat of the bar as too low</t>
  </si>
  <si>
    <t>right</t>
  </si>
  <si>
    <t>ok, again?</t>
  </si>
  <si>
    <t>yeah, that was better</t>
  </si>
  <si>
    <t xml:space="preserve">That felt better it was just... i started going squeaky. OK, shall we try with everyone? </t>
  </si>
  <si>
    <t>same place?</t>
  </si>
  <si>
    <t>*singing* from bar 7</t>
  </si>
  <si>
    <t>yeah my F just poked a bit, sorry.  Again?  Same place?</t>
  </si>
  <si>
    <t>I'm not having a good time with this [fiddles with neckstrap]</t>
  </si>
  <si>
    <t>nearly done</t>
  </si>
  <si>
    <t>*singing* bars 7 to end</t>
  </si>
  <si>
    <t>i really like the rall!</t>
  </si>
  <si>
    <t>I feel like we're not agreeing on the C.  in the the last bar.  I don't think we were singing the same C (with m2)</t>
  </si>
  <si>
    <t>Oh. Shall we try?</t>
  </si>
  <si>
    <t>yeah...or maybe not</t>
  </si>
  <si>
    <t xml:space="preserve">[session end] </t>
  </si>
  <si>
    <t>sorry i'm a bit phlegmy</t>
  </si>
  <si>
    <t>ah, me too</t>
  </si>
  <si>
    <t>so shall we just recap our ideas for this?</t>
  </si>
  <si>
    <t>this was the one that was the national anthem, right?</t>
  </si>
  <si>
    <t>no</t>
  </si>
  <si>
    <t>no that's the other one</t>
  </si>
  <si>
    <t>this is the lullaby, isn't it?</t>
  </si>
  <si>
    <t>ah yes this is the lullaby</t>
  </si>
  <si>
    <t>i've got some markings on mine from last time</t>
  </si>
  <si>
    <t>which are they?</t>
  </si>
  <si>
    <t>er, it was diminuendo bar 2, phrase off in bar 2</t>
  </si>
  <si>
    <t>mmm, the unison G</t>
  </si>
  <si>
    <t>rubato through 5, 6 which i think was slightly faster</t>
  </si>
  <si>
    <t>yeah, and then...</t>
  </si>
  <si>
    <t>subito pp in 7, 8, then growing 9,10, but I've actually got a slur between the last sung crotchet of 10 and the first one of the last phrase</t>
  </si>
  <si>
    <t>oh nice</t>
  </si>
  <si>
    <t>kind of going across. i think everything else we picked up, didn't we</t>
  </si>
  <si>
    <t>so, shall we like grow a bit more by the end of 6, so there's a bit more for the subito pp</t>
  </si>
  <si>
    <t>we can still do that</t>
  </si>
  <si>
    <t>and maybe we can ham up the rubato there?</t>
  </si>
  <si>
    <t>yeah, it kinds of swoops doesn't it?</t>
  </si>
  <si>
    <t>i thought you said rhubarb, i couldn't hear the last word</t>
  </si>
  <si>
    <t>so with the one in 7 involving the pp is it then back to the tempo before?</t>
  </si>
  <si>
    <t>cool</t>
  </si>
  <si>
    <t>OK? Try again?</t>
  </si>
  <si>
    <t>*buzzes lips*</t>
  </si>
  <si>
    <t>in terms of, are we happy with that amount of rall?</t>
  </si>
  <si>
    <t>i think so</t>
  </si>
  <si>
    <t>yeah, straight in?</t>
  </si>
  <si>
    <t>*singing* from bar 9</t>
  </si>
  <si>
    <t>i was thinking that we should not lose interest on our final note?</t>
  </si>
  <si>
    <t>mmm, yes!</t>
  </si>
  <si>
    <t>shall we try it again?</t>
  </si>
  <si>
    <t>yeah, yeah</t>
  </si>
  <si>
    <t>those last four bars?</t>
  </si>
  <si>
    <t>*singing* (last four bars, sustaining last note more)</t>
  </si>
  <si>
    <t>i think  it could be a bit more, i just heard the third a bit more that time quite nice</t>
  </si>
  <si>
    <t>OK.  I'm not sure about the last chord of bar 9? maybe we pause?</t>
  </si>
  <si>
    <t>are we just doing bar 10?</t>
  </si>
  <si>
    <t>last chord of 9?</t>
  </si>
  <si>
    <t>*singing* (pause on last chord of 9)</t>
  </si>
  <si>
    <t>sorry, that was me being an eejit</t>
  </si>
  <si>
    <t>shall we try again?</t>
  </si>
  <si>
    <t>and that's why, it's A minor basically, isn't it, its a second inversion</t>
  </si>
  <si>
    <t>err....yeah?</t>
  </si>
  <si>
    <t>*singing* (pause on last chord of bar 9)</t>
  </si>
  <si>
    <t>yes, it needs that strong E at the bottom, cool</t>
  </si>
  <si>
    <t>yeas give us as much as you want (to bass)</t>
  </si>
  <si>
    <t>shall we now try it with that but with...go the end</t>
  </si>
  <si>
    <t>*singing* to end</t>
  </si>
  <si>
    <t>ah</t>
  </si>
  <si>
    <t>is it me, sometimes i want that last chord to go on forever!</t>
  </si>
  <si>
    <t>yeah maybe it does feel a bit, a bit, not sure</t>
  </si>
  <si>
    <t>can we try just holding it and see what happens, with quite a long final chord</t>
  </si>
  <si>
    <t>*sings last note*</t>
  </si>
  <si>
    <t>*singing* (last four bars, holding last chord)</t>
  </si>
  <si>
    <t>I quite liked that!</t>
  </si>
  <si>
    <t xml:space="preserve">i think it is nice to do it longer </t>
  </si>
  <si>
    <t>shall we try the whole thing with all those...?</t>
  </si>
  <si>
    <t>yes, let's do that</t>
  </si>
  <si>
    <t>i think the last chord is the best note of the piece!</t>
  </si>
  <si>
    <t>what, F major chord?</t>
  </si>
  <si>
    <t>classic chord!</t>
  </si>
  <si>
    <t>i love those things you know, you get those targeted ads on Facebook, and its like 'teach yourself theory', learn every chord on piano, you know it's like, i know obviously on piano the chords have different shapes and things but there's something about learning EVERY chord, you know you can go through like G, A, B, and its like</t>
  </si>
  <si>
    <t>G sharp minor ninth! with an added like compound 7th</t>
  </si>
  <si>
    <t>the idea that you're in C major and learning I dunno the chord of F sharp minor reveals something secret that you never knew before, I just find it really cute!Anyway.</t>
  </si>
  <si>
    <t>i still maintain its the best bit</t>
  </si>
  <si>
    <t>I'm going to do an equal tempered third at the end this time</t>
  </si>
  <si>
    <t>oh, do</t>
  </si>
  <si>
    <t>yes, I've been</t>
  </si>
  <si>
    <t>oK?  shall i give us a fresh A?</t>
  </si>
  <si>
    <t>*singing* from start</t>
  </si>
  <si>
    <t>sorry, i started at bar 9.  whoops</t>
  </si>
  <si>
    <t>great</t>
  </si>
  <si>
    <t>it feels in the top, of the first page, because we're like coming away from the penultimate note of the three bars, that they're being shortened</t>
  </si>
  <si>
    <t>*yawns* yeah, yeah they are being shortened</t>
  </si>
  <si>
    <t>*imitates yawn*</t>
  </si>
  <si>
    <t>sorry</t>
  </si>
  <si>
    <t>J I like your trainers they're very trendy</t>
  </si>
  <si>
    <t>thanks!</t>
  </si>
  <si>
    <t>such a trendy guy!</t>
  </si>
  <si>
    <t>are they a Christmas present?</t>
  </si>
  <si>
    <t>pre-Christmas.  I mean post-Christmas</t>
  </si>
  <si>
    <t>I like them, I like the little flashy tab</t>
  </si>
  <si>
    <t>so, Christmas</t>
  </si>
  <si>
    <t>yeah i popped into H&amp;M to get a vest, in January, and came out with a pair of shoes</t>
  </si>
  <si>
    <t>in february?</t>
  </si>
  <si>
    <t>eh?</t>
  </si>
  <si>
    <t>sorry, no it sounded like the start of a song, 'i went to the shop...'</t>
  </si>
  <si>
    <t>in March!</t>
  </si>
  <si>
    <t>did yous have Tom round last night then?</t>
  </si>
  <si>
    <t>yes, he popped in for dinner, i made him a fishcake, potato, broccoli and peas</t>
  </si>
  <si>
    <t>was it served on a bed of anything?</t>
  </si>
  <si>
    <t>served on a bed of plate</t>
  </si>
  <si>
    <t>served on J's bed</t>
  </si>
  <si>
    <t>slate is dead, linen is the new...ah dearie me</t>
  </si>
  <si>
    <t>no, i enjoyed seeing Tom</t>
  </si>
  <si>
    <t>we reminisced about some classic old tunes from teenager hood, like does anyone remember *names tune*</t>
  </si>
  <si>
    <t>and people like *names group*</t>
  </si>
  <si>
    <t>little bit late for me</t>
  </si>
  <si>
    <t>i liked *group*</t>
  </si>
  <si>
    <t>*singing bit of pop song*</t>
  </si>
  <si>
    <t xml:space="preserve"> *continue for several minutes with off-topic chat*</t>
  </si>
  <si>
    <t>shall we try this with a few dynamics?</t>
  </si>
  <si>
    <t>what dynamic are we starting at?</t>
  </si>
  <si>
    <t>'M'  I don't mean that facetiously, I always feel like 'm' is the standard volume, you know what i mean like. I say to my pupils, m is where you start</t>
  </si>
  <si>
    <t>*singing* (from start)</t>
  </si>
  <si>
    <t>it felt like we stayed at a faster tempo that time</t>
  </si>
  <si>
    <t>apart from that, everything else was good, I thought</t>
  </si>
  <si>
    <t>What I don't know is if we're supposed to be doing the expressive things we</t>
  </si>
  <si>
    <t>This is what I was thinking, do we carry on from where we left off or go back to square one</t>
  </si>
  <si>
    <t>I think it would be good to go back to square one and see what we could do differently</t>
  </si>
  <si>
    <t>OK...so we are still going to do the growing...?</t>
  </si>
  <si>
    <t>It's so tight today [Lx strap]</t>
  </si>
  <si>
    <t>I realised what it was last time when we kept giggling...it was like an air bubble in my throat, it's so tight!</t>
  </si>
  <si>
    <t>[laughs] so you can't breathe</t>
  </si>
  <si>
    <t>Right, so...</t>
  </si>
  <si>
    <t>[Pause]</t>
  </si>
  <si>
    <t>Right, S!</t>
  </si>
  <si>
    <t>Bar 3. I had never really noticed that maybe we should all be more aware of S's quavers there, with that crotchet ensemble-wise.  Can we just hear S so I know...?</t>
  </si>
  <si>
    <t>[Sings]</t>
  </si>
  <si>
    <t>Yeah, interesting!</t>
  </si>
  <si>
    <t>Yeah, mmm</t>
  </si>
  <si>
    <t>love it</t>
  </si>
  <si>
    <t>Could we hear a bit more of that?</t>
  </si>
  <si>
    <t>[sings]</t>
  </si>
  <si>
    <t>OK shall we try it?</t>
  </si>
  <si>
    <t>OK sure, let's do that</t>
  </si>
  <si>
    <t>Can we have another A I guess</t>
  </si>
  <si>
    <t>[Gives A]</t>
  </si>
  <si>
    <t>J you were just looking off into the distance!</t>
  </si>
  <si>
    <t>I really felt that!</t>
  </si>
  <si>
    <t>It seems like an interpretation is developing, it goes down to bar 6 then it's just one really big build up to the really patriotic phrase at the end!</t>
  </si>
  <si>
    <t>Should we have a flag that we can wave?</t>
  </si>
  <si>
    <t>Yes! Like the last night of the proms</t>
  </si>
  <si>
    <t>yes i mean it sounds like kazoos on there</t>
  </si>
  <si>
    <t>OK so in light of that. S thing at 3..I feel it sounded a bit like a bit stationary and the notes arent really going anywhere</t>
  </si>
  <si>
    <t>Yes certainly I...I fall on to that *sings an extract* I think as soon as we hear that it's leading to the end</t>
  </si>
  <si>
    <t>No I mean our minims still need to have meaning in them on we can't just sit on them</t>
  </si>
  <si>
    <t>I think..its quite patriotic</t>
  </si>
  <si>
    <t>Ooh interesting</t>
  </si>
  <si>
    <t>Yes its a kind of patriotic chorale</t>
  </si>
  <si>
    <t>Which country?</t>
  </si>
  <si>
    <t>*sings* "worship lord...and country"</t>
  </si>
  <si>
    <t>shall we do it again? and then without losing our sh*t in the last bit?</t>
  </si>
  <si>
    <t>it was J's face!</t>
  </si>
  <si>
    <t>That sounds like angry, losing our sh*t</t>
  </si>
  <si>
    <t>J you were like</t>
  </si>
  <si>
    <t>*sings*</t>
  </si>
  <si>
    <t>laughing</t>
  </si>
  <si>
    <t>No for god's sake no</t>
  </si>
  <si>
    <t>actually can you not do the fork on the paper cos it sounds funny</t>
  </si>
  <si>
    <t>I think we can definitely take more juice from L and S in bar 11</t>
  </si>
  <si>
    <t>really, I thought that was a bit much for me</t>
  </si>
  <si>
    <t>oh OK</t>
  </si>
  <si>
    <t>I'm happy to give more</t>
  </si>
  <si>
    <t>i think what we both did was surge onto that second chord, rather than build into it.  Could we actually top four back off a little bit as I'm struggling to hear S's quavers.</t>
  </si>
  <si>
    <t>Yeah, I've not got a lot of resonance today</t>
  </si>
  <si>
    <t>Yeah, otherwise that last note wasn't...</t>
  </si>
  <si>
    <t>Shall we do that last page?</t>
  </si>
  <si>
    <t>H did we say?</t>
  </si>
  <si>
    <t>Last page</t>
  </si>
  <si>
    <t>Um, we need to go toward the barline at 9, and that phrase should move forward as well</t>
  </si>
  <si>
    <t>*Sings*</t>
  </si>
  <si>
    <t>Yeah.  It just felt like there was too much space before my...</t>
  </si>
  <si>
    <t>So maybe shall we try another one?</t>
  </si>
  <si>
    <t>I wonder balance wise if we should in this second phrase me and SL are on the same note quite a lot so maybe we come through quite a lot so maybe we could use more of L and S there</t>
  </si>
  <si>
    <t>We're literally in..harmony</t>
  </si>
  <si>
    <t>did you hear the harmonics?</t>
  </si>
  <si>
    <t>yeah! the second chord wasn't quite in tune...it's a funny kind of second inversion, second inversions are always hard to tune</t>
  </si>
  <si>
    <t>can we have a fresh A?</t>
  </si>
  <si>
    <t>gives A</t>
  </si>
  <si>
    <t>*all sing second chord*</t>
  </si>
  <si>
    <t>OK. Maybe we can break it down</t>
  </si>
  <si>
    <t>Maybe the As and then the F and Cs?</t>
  </si>
  <si>
    <t>yes the F and Cs?</t>
  </si>
  <si>
    <t>*sing chord* (3 voices)</t>
  </si>
  <si>
    <t>yes can we do the first chord?</t>
  </si>
  <si>
    <t>*sing* chord</t>
  </si>
  <si>
    <t>Yes I think its more of a vowel difference</t>
  </si>
  <si>
    <t>I can't hear it</t>
  </si>
  <si>
    <t>its more of a buzzy E</t>
  </si>
  <si>
    <t>right, OK</t>
  </si>
  <si>
    <t>*all sing chord*</t>
  </si>
  <si>
    <t>now with the A in?</t>
  </si>
  <si>
    <t>better</t>
  </si>
  <si>
    <t>I was trying to push it should give a bit more to balance it a bit</t>
  </si>
  <si>
    <t>oh yeah</t>
  </si>
  <si>
    <t>do you think?</t>
  </si>
  <si>
    <t>definitely, yeah, because you're the only one on the tonic</t>
  </si>
  <si>
    <t>check out S with the GandT</t>
  </si>
  <si>
    <t>what's the G for in your joke?</t>
  </si>
  <si>
    <t>gin</t>
  </si>
  <si>
    <t>ah I see</t>
  </si>
  <si>
    <t>basically I'm really tired</t>
  </si>
  <si>
    <t>I thought the gin was for...oh never mind</t>
  </si>
  <si>
    <t>I've got gin in my bag</t>
  </si>
  <si>
    <t>you could have gin on your bag</t>
  </si>
  <si>
    <t>I wish it was in but</t>
  </si>
  <si>
    <t>i didn't even get it that time</t>
  </si>
  <si>
    <t>maybe we can grow in the first part of bars 7 and 8, it feels very abrupt</t>
  </si>
  <si>
    <t>we didn't grow very much that time</t>
  </si>
  <si>
    <t>we grew in the last bit but it kind of felt like an afterthought</t>
  </si>
  <si>
    <t>G is growing a bit more at the end so maybe we should all do that, how about if we grow into the first note of 7 a bit more?</t>
  </si>
  <si>
    <t>yes I was going to suggest it should be a bit more movement in bar 6 otherwise it gets a bit tired, it needs to be quiet but intensely quiet *sings*</t>
  </si>
  <si>
    <t>shall we do a crescendo, at bar 10?</t>
  </si>
  <si>
    <t>can we try not to slow down so much at the end?</t>
  </si>
  <si>
    <t>end time decimal</t>
  </si>
  <si>
    <t>I think we need to listen to S's quaver in the third bar, cos our crotchets are not coming</t>
  </si>
  <si>
    <t>ah yes</t>
  </si>
  <si>
    <t>yes I could probably help with that as well, give it more articulation</t>
  </si>
  <si>
    <t>yes we could all</t>
  </si>
  <si>
    <t>I feel like the third time there was the only time where the last minim of 9 really felt</t>
  </si>
  <si>
    <t>yeah coz its going right to that crotchet rest</t>
  </si>
  <si>
    <t>shall we try that top system then? or shall i try and give a bit more and we'll see what everyone has?</t>
  </si>
  <si>
    <t>yeah well I don't think its about more definition i think its just about giving us more sound</t>
  </si>
  <si>
    <t>so we can latch on to it</t>
  </si>
  <si>
    <t>i think the rall could have been slightly more there</t>
  </si>
  <si>
    <t>yes I was noticing J's extemporising, I was like yeah man!</t>
  </si>
  <si>
    <t>what did you do?</t>
  </si>
  <si>
    <t>I started adding more parallels</t>
  </si>
  <si>
    <t>i think with...the rit we need to just be a bit more with S, whatever he does</t>
  </si>
  <si>
    <t>did you hear enough of him at the top, for the first. system..?.</t>
  </si>
  <si>
    <t>I thought 6 to 9 locked together better, you know where quavers are passing from part to part</t>
  </si>
  <si>
    <t>Mmm yeah</t>
  </si>
  <si>
    <t xml:space="preserve">I could even suggest a teeny pull up into the cadence at 9 or that could be quite controversial </t>
  </si>
  <si>
    <t>that's...</t>
  </si>
  <si>
    <t xml:space="preserve">the coda! </t>
  </si>
  <si>
    <t>but it's not at the climax, volume-wise</t>
  </si>
  <si>
    <t>no, true, I think it's just where the most affirming cadence is</t>
  </si>
  <si>
    <t>shall we try it?</t>
  </si>
  <si>
    <t>I imagine that's where the timp roll starts</t>
  </si>
  <si>
    <t>yeah, the dominant pedal haha</t>
  </si>
  <si>
    <t>fireworks, maybe</t>
  </si>
  <si>
    <t>it's the part where they mention the output, and how much better it is than their neighbours in Ooland</t>
  </si>
  <si>
    <t>we had some infiltrators in the first recording, from Ooland, sabotage</t>
  </si>
  <si>
    <t xml:space="preserve">it's like when they played the wrong Korean national anthem at the Olympics, have you seen that? </t>
  </si>
  <si>
    <t>what?</t>
  </si>
  <si>
    <t>oh no its not, its Kazakhstan isn't it? cos they played, it was some event, and they played a CD but they used the one from Borat instead by accident</t>
  </si>
  <si>
    <t>what! how is that even on a CD?</t>
  </si>
  <si>
    <t>yes Ive got it here</t>
  </si>
  <si>
    <t>they've done it a couple of time with Korea, at the winter olympics where they've played the  wrong Korea's national anthem</t>
  </si>
  <si>
    <t>how could they do that?</t>
  </si>
  <si>
    <t>I think the North Koreans yeah they're at that summit aren't they? Hmm.  I've just remembered all this is on camera!</t>
  </si>
  <si>
    <t>yeah, can we...</t>
  </si>
  <si>
    <t>Do you think they watch, up there, do you think they are watching?</t>
  </si>
  <si>
    <t>If so, shall we...</t>
  </si>
  <si>
    <t>Shall we try 6-9 with your pull up idea?</t>
  </si>
  <si>
    <t>Sure, or shall we just do the whole thing?</t>
  </si>
  <si>
    <t>Also, I think it is realistic, cos in some rehearsals we go off  track</t>
  </si>
  <si>
    <t>Oh, 100%!</t>
  </si>
  <si>
    <t>That's our justification for it!</t>
  </si>
  <si>
    <t>I think mine needs to go back into tempo straight away</t>
  </si>
  <si>
    <t>maybe</t>
  </si>
  <si>
    <t>see I thought you just forgot!</t>
  </si>
  <si>
    <t>I suppose that crotchet rest is just</t>
  </si>
  <si>
    <t>Um, yeah I think it does work with the pull up, I think if I was interpreting this place that's where I'd think of the climax of the piece</t>
  </si>
  <si>
    <t>It's where a trumpet would come in</t>
  </si>
  <si>
    <t>yeah...</t>
  </si>
  <si>
    <t>*imitates trumpet*</t>
  </si>
  <si>
    <t>do you want to give us some deliberate quavers then to set in</t>
  </si>
  <si>
    <t>you'd probably lead that wouldn't you?</t>
  </si>
  <si>
    <t>I think like in the other one this phrase needs to have a little bit more so that the drop is a little bit more</t>
  </si>
  <si>
    <t>sure, we should start more m in general. I also thought ensemble was good in bar 3, but it was at the expense of phrasing off at all, I think we should phrase off a bit.  We were listening to S, but we were all quite...Der...*sings*</t>
  </si>
  <si>
    <t>does this go into the lone quaver at the end?</t>
  </si>
  <si>
    <t>this is bar 3?</t>
  </si>
  <si>
    <t>oh bar 3, right, right</t>
  </si>
  <si>
    <t>it's fine, you were doing it fine, we just need to make an effort to do a bit more</t>
  </si>
  <si>
    <t>I wonder if also our breath can be more like the music?</t>
  </si>
  <si>
    <t>mmm, yeah</t>
  </si>
  <si>
    <t>I feel like we haven't quite got back into the groove of breathing and singing together, it's a bit of a like a *breathes* rather than like a ... maybe we could try it for this time, just as an exercise, breathing just like a crotchet, in tempo *demonstrates*</t>
  </si>
  <si>
    <t>*sings* {J stands and salutes at the end}</t>
  </si>
  <si>
    <t>haha did you do that? (*shows salute*)</t>
  </si>
  <si>
    <t>no, i did that (*shows a different salute*)</t>
  </si>
  <si>
    <t>i did that (*shows*). do you think that bar 6 is like 'the pleasant pastures'?</t>
  </si>
  <si>
    <t>yes, with the streams rushing through...</t>
  </si>
  <si>
    <t>the babbling brook</t>
  </si>
  <si>
    <t>I love how we've created this myth!  This is how communism started.</t>
  </si>
  <si>
    <t>*laughs*</t>
  </si>
  <si>
    <t>Marx and Engels recording singing :)</t>
  </si>
  <si>
    <t>I think we're ready!</t>
  </si>
  <si>
    <t>I think we are ready to go, ready to do our nation proud</t>
  </si>
  <si>
    <t>that C is my favourite note of the whole thing, it just fills me with inspiration to do that last two bars!</t>
  </si>
  <si>
    <t>which one?</t>
  </si>
  <si>
    <t>the final pickup</t>
  </si>
  <si>
    <t>and S, at the beginning, you're so into it, there's such dynamism in your face! or is it patriotism?</t>
  </si>
  <si>
    <t>(to J) that breath thing really worked</t>
  </si>
  <si>
    <t>yeah it does</t>
  </si>
  <si>
    <t xml:space="preserve">cool.  </t>
  </si>
  <si>
    <t>ready!</t>
  </si>
  <si>
    <t>I'm ready!</t>
  </si>
  <si>
    <t>I wonder what the flag of E-land would be?</t>
  </si>
  <si>
    <t>A big E on the flag, a yellow E on a red background</t>
  </si>
  <si>
    <t>yellow and red, ooh</t>
  </si>
  <si>
    <t>but can they conceive, do they have an alphabet, is 'E' their only thing, so if it's E it wouldn't be symbolised</t>
  </si>
  <si>
    <t>maybe it's  a person's mouth in an 'e' shape</t>
  </si>
  <si>
    <t>eeeee</t>
  </si>
  <si>
    <t>yeah, smiling</t>
  </si>
  <si>
    <t>and Ooland is exactly the opposite, just like an 'ooh'</t>
  </si>
  <si>
    <t>looking permanently shocked</t>
  </si>
  <si>
    <t>I'm imagining they are like little circles</t>
  </si>
  <si>
    <t>yeah they just kind of bob along. oh dear. Shall we give it one more, so it feels a bit more...</t>
  </si>
  <si>
    <t>what do you think our actual thing is going to be?</t>
  </si>
  <si>
    <t>no idea</t>
  </si>
  <si>
    <t>ready guys?</t>
  </si>
  <si>
    <t>(proclaiming voice) and i award the Medal of E to...</t>
  </si>
  <si>
    <t>the Order of E</t>
  </si>
  <si>
    <t>I'm genuinely visualising -  'E' land is real in my mind!</t>
  </si>
  <si>
    <t>(to G) your semiquaver was the best thing ever!</t>
  </si>
  <si>
    <t>oh god, I love it!</t>
  </si>
  <si>
    <t>actually, in all seriousness that bass line in the first three bars is a really lovely thing, the way it swoops</t>
  </si>
  <si>
    <t>also, we're painting the babbling brooks</t>
  </si>
  <si>
    <t>feel free to sing it if you want to, won't you</t>
  </si>
  <si>
    <t>shall we see if we can do it off copy?</t>
  </si>
  <si>
    <t>yes, standing up, being patriotic! ready?...and</t>
  </si>
  <si>
    <t>holding back the tears!</t>
  </si>
  <si>
    <t>oh god sorry I realised that J's jumper was tucked in!</t>
  </si>
  <si>
    <t>is your jumper tucked in to your trousers?</t>
  </si>
  <si>
    <t>no!</t>
  </si>
  <si>
    <t xml:space="preserve">I just thought you'd tucked it in especially! </t>
  </si>
  <si>
    <t>I think its just because it's been hoistened up.  Hoistened? is that a word?</t>
  </si>
  <si>
    <t>"hoistened on your own petard"</t>
  </si>
  <si>
    <t>we can't do another giggly one</t>
  </si>
  <si>
    <t>no we can't</t>
  </si>
  <si>
    <t>the more you way we can't do giggly, the more giggly I get</t>
  </si>
  <si>
    <t>OK.  Can we try again off copy?</t>
  </si>
  <si>
    <t>I messed up the first phrase</t>
  </si>
  <si>
    <t>my leggings are slowly descending south with the weight of the equipment</t>
  </si>
  <si>
    <t>yes I'm wearing leggings today I think it was an error</t>
  </si>
  <si>
    <t>try again?</t>
  </si>
  <si>
    <t>perfect timing! your semi quaver wasn't quite as...I loved it so much</t>
  </si>
  <si>
    <t>OK I'll make it crisp</t>
  </si>
  <si>
    <t>we're making that last note very attack-y</t>
  </si>
  <si>
    <t>OK sure</t>
  </si>
  <si>
    <t>Rehearsal 5.2 total</t>
  </si>
  <si>
    <t>thoughts, feelings, impressions?</t>
  </si>
  <si>
    <t>poly</t>
  </si>
  <si>
    <t>NONE</t>
  </si>
  <si>
    <t>this is the mf.</t>
  </si>
  <si>
    <t>pI</t>
  </si>
  <si>
    <t>the other one has the rall, the proper rall *sings last bar of piece 2*. Can we try the last four bars, i felt like me personally i didn't quite get the continuity between the phrases</t>
  </si>
  <si>
    <t xml:space="preserve">I still think we can make more of, at bar 11, the inner, mezzo parts? </t>
  </si>
  <si>
    <t xml:space="preserve"> Maybe we, maybe I can, maybe we can back off, but it would be nice to get some more meat under that  harmony there</t>
  </si>
  <si>
    <t>Also, I think we can respond more, to whoever has that...thing</t>
  </si>
  <si>
    <t>I was trying to do a little growing thing.  I feel there needs to be a bit more...a bit more space, like, almost, I don't know what you feel about this L, but this crotchet being almost bigger and quite pregnant. Like big and spacious.</t>
  </si>
  <si>
    <t>Hmm yeah we did the first time but I forgot there I had an entry but I actually quite liked it</t>
  </si>
  <si>
    <t>Are we growing at the end of bar 6?</t>
  </si>
  <si>
    <t>I thought so</t>
  </si>
  <si>
    <t>Do you start it?</t>
  </si>
  <si>
    <t>Yes like *sings*</t>
  </si>
  <si>
    <t>OK yeah</t>
  </si>
  <si>
    <t>I'm going to try after that first...to actually have a little comma there, because I've been bringing mine down to a quaver, I dunno to try and keep it going cause it always feels not quite together, so I'll take a little space there and *sings*</t>
  </si>
  <si>
    <t>I think we should...if we could have a full minim there at the end of the first page</t>
  </si>
  <si>
    <t>Just feels a bit too gappy there so if we sing right through to the end of, I think that...it will help</t>
  </si>
  <si>
    <t>with a dim?</t>
  </si>
  <si>
    <t>Yeah whatever</t>
  </si>
  <si>
    <t>Or up to the barline</t>
  </si>
  <si>
    <t xml:space="preserve">Yes it's just coming up to the </t>
  </si>
  <si>
    <t>It's quite triumphant sounding! Or are we coming away? It's just, I can't decide, because *Sings*</t>
  </si>
  <si>
    <t>I think save it for 10-11</t>
  </si>
  <si>
    <t>Are these going to be different?  We could try these one of each</t>
  </si>
  <si>
    <t>I thought they were supposed to be all the same</t>
  </si>
  <si>
    <t>I think we're supposed to be rehearsing a way and come up with</t>
  </si>
  <si>
    <t>We can always do a different interpretation next time?</t>
  </si>
  <si>
    <t>Yeah. I feel if we did more of a grow on the last two beats of bar 10 and into bar 11 coz I feel like that, the first two beats of bar 11 are like</t>
  </si>
  <si>
    <t>SO maybe a really triumphant crotchet?</t>
  </si>
  <si>
    <t>Using that  lead</t>
  </si>
  <si>
    <t>Using that link to lead into the build</t>
  </si>
  <si>
    <t>That works</t>
  </si>
  <si>
    <t>And even maybe, she said expressiveness, we could try going over</t>
  </si>
  <si>
    <t>Maybe rubato, and speed up again *sings*</t>
  </si>
  <si>
    <t>yeah shall we try that?</t>
  </si>
  <si>
    <t>Maybe from bar 10</t>
  </si>
  <si>
    <t>*Gives tuning note*</t>
  </si>
  <si>
    <t>*singing section*</t>
  </si>
  <si>
    <t>I think your slowing down is really well measured (to bass)</t>
  </si>
  <si>
    <t>Oh thank you!</t>
  </si>
  <si>
    <t>Yes, we could maybe listen to him a bit more</t>
  </si>
  <si>
    <t>Shall we try again?</t>
  </si>
  <si>
    <t>It's kind of speeding into 11</t>
  </si>
  <si>
    <t>Maybe we can pull up a little bit earlier so we can let the tempo settle</t>
  </si>
  <si>
    <t>Yeah i think we should do that yeah</t>
  </si>
  <si>
    <t>Second time?</t>
  </si>
  <si>
    <t>I love that *sings*</t>
  </si>
  <si>
    <t>So, this chord, the last of the first phrase of the last page, is that a... are we coming away or is that a growing</t>
  </si>
  <si>
    <t>I think growing through</t>
  </si>
  <si>
    <t>*sings* yeah, cool</t>
  </si>
  <si>
    <t>It's really sad but I need the loo! It's what happens when you don't really have time when you drink loads of water in the morning, and get dehydrated? So sorry!  OK, I'll get to the next bit I think.</t>
  </si>
  <si>
    <t>Shall we try the whole thing?</t>
  </si>
  <si>
    <t>Cos she says like expressivity is the goal, I'm trying to get what she means by that, do we do it as we would, which would probably be not like over-egging the pudding, or are we supposed to egg it? Or over-egg it?  Or egg substitute?</t>
  </si>
  <si>
    <t>Just a riff on your corn joke there</t>
  </si>
  <si>
    <t>I think lt's just try quite an expressive version with the stuff that we've said</t>
  </si>
  <si>
    <t>Yeap</t>
  </si>
  <si>
    <t>It starts quite full, right?</t>
  </si>
  <si>
    <t>*singing* whole song</t>
  </si>
  <si>
    <t>I think we need to balance more to S in general, but especially the last two bars</t>
  </si>
  <si>
    <t>Mmm</t>
  </si>
  <si>
    <t>Even the last, the very last chord, the C is quite strong, I think</t>
  </si>
  <si>
    <t>I can give more if you want</t>
  </si>
  <si>
    <t>Well maybe a bit of both</t>
  </si>
  <si>
    <t xml:space="preserve">I'm kind of struggling on the C to keep it light, because it's on the end of the phrase, it feels like it might crack </t>
  </si>
  <si>
    <t>Ah OK, would it help if we kept that quite full then?</t>
  </si>
  <si>
    <t>Yeah it would help</t>
  </si>
  <si>
    <t>OK we'll keep it full then</t>
  </si>
  <si>
    <t>I feel like if I take it down much more that that it's going to crack</t>
  </si>
  <si>
    <t>Well why don't we all give a bit more then</t>
  </si>
  <si>
    <t>I'm really trying to…</t>
  </si>
  <si>
    <t>Go from 10? Sorry what were you going to say?</t>
  </si>
  <si>
    <t>Just ending rather than keeping it going</t>
  </si>
  <si>
    <t>Yeah I mean we can still rit and finish strong</t>
  </si>
  <si>
    <t>In the first bar, I wondered if we could do something to start on an upbeat, I wondered if we could do that a bit more? *sings*</t>
  </si>
  <si>
    <t>Yeah I think it might be because it doesn't get to a root position chord until, I don't know does that come through a little bit more? We can try it.</t>
  </si>
  <si>
    <t>So, feel it more as an upbeat?</t>
  </si>
  <si>
    <t>It would be cool if we could like improvise more</t>
  </si>
  <si>
    <t>Or run around?</t>
  </si>
  <si>
    <t>*gives tuning note* Still in</t>
  </si>
  <si>
    <t>Course we are!</t>
  </si>
  <si>
    <t>Great</t>
  </si>
  <si>
    <t xml:space="preserve">With that last chord, now that we're stronger, is the F now overpowering a little bit? </t>
  </si>
  <si>
    <t>Which F? Yours and G's?</t>
  </si>
  <si>
    <t>Sop, me and....</t>
  </si>
  <si>
    <t>Well I think S can never be too loud on the bottom there, but yeah...I guess yours a Gs</t>
  </si>
  <si>
    <t>Shall we do a little bit...but I think that really worked</t>
  </si>
  <si>
    <t>I think we're finished, with what we're supposed to do</t>
  </si>
  <si>
    <t>Ooh do you want to sing through (other piece)</t>
  </si>
  <si>
    <t>Yeah! can we do that?</t>
  </si>
  <si>
    <t>Well if she comes in we can just</t>
  </si>
  <si>
    <t>We'll just keep it near</t>
  </si>
  <si>
    <t>I think it's OK because we've done what we wanted to do this session</t>
  </si>
  <si>
    <t>Yeah [session ends for rehearsal on piece 2]</t>
  </si>
  <si>
    <t>*singing other song*</t>
  </si>
  <si>
    <t>The last phrase we were going to grow into it</t>
  </si>
  <si>
    <t>Can we do the one at 7 really quiet?</t>
  </si>
  <si>
    <t>At the moment it feels like the last crotchets have kind of been cut off a little bit</t>
  </si>
  <si>
    <t xml:space="preserve">Yes it feels like we're phrasing off in a way we're coming off the voice a little bit too much.  </t>
  </si>
  <si>
    <t>Mind you that is...because we're all going onto the G, so we're trying to go back but stay on the voice a bit</t>
  </si>
  <si>
    <t>Would you say the kind of rhetoric is first phrase *sings lightly*, and then the second one is a bit more assertive, and the third one is a grow-through *sings to demonstrate*</t>
  </si>
  <si>
    <t>Yeah definitely</t>
  </si>
  <si>
    <t>*Sings to demonstrate third phrase shape*</t>
  </si>
  <si>
    <t>And then a subito piano</t>
  </si>
  <si>
    <t>What, on ... at 7?</t>
  </si>
  <si>
    <t>So we grow through right to the end of the phrase in bar 6, not phrasing off there at all?</t>
  </si>
  <si>
    <t>I think grow-through is good and then we make the subito piano more expressive</t>
  </si>
  <si>
    <t>What I like about that is that if we grouping it in sort of four bars and so if that can have a sort of dotted line over it, as if the phrase is carrying on but it's sort of gone quiet</t>
  </si>
  <si>
    <t>Shall we try it?</t>
  </si>
  <si>
    <t>From the beginning?</t>
  </si>
  <si>
    <t>I'm so sorry to be such a jobsworth, I just don't want to</t>
  </si>
  <si>
    <t>No its cool</t>
  </si>
  <si>
    <t>Sorry, I made up a note in bar 9</t>
  </si>
  <si>
    <t>I wonder, you know she said expressiveness, could we experiment with like different timbres, I'm going for like a quite straight tone at the moment, but maybe we could try and make it more full?  It's quite hard on an 'E' vowel</t>
  </si>
  <si>
    <t>It is</t>
  </si>
  <si>
    <t xml:space="preserve">We could try and make it richer, rather than an 'eeeee' more of an 'eeee' *demonstrates*, almost like a...but not quite </t>
  </si>
  <si>
    <t>I think that's what I'm already doing, maybe</t>
  </si>
  <si>
    <t>Maybe when we do the sub p at 7, maybe that, those two bars could be really glassy</t>
  </si>
  <si>
    <t>Mmmm</t>
  </si>
  <si>
    <t>Ah, OK</t>
  </si>
  <si>
    <t>I've got the sinus, glassy, all of the above</t>
  </si>
  <si>
    <t>Shall we try that from bar 5?</t>
  </si>
  <si>
    <t>Or just the whole thing?</t>
  </si>
  <si>
    <t>Whole thing?</t>
  </si>
  <si>
    <t>*Singing*  [in fuller tone, with different timbres]</t>
  </si>
  <si>
    <t>What is the nature of the last phrase, do you think?  I don't think we can decide between the more triumphant versus the...</t>
  </si>
  <si>
    <t>It's very summing-up-y  isn't it?</t>
  </si>
  <si>
    <t>Kind of resolute</t>
  </si>
  <si>
    <t>Do you know what, I almost get the feeling that it could be a lullaby kind of, I know it's got big chords and stuff, but especially the last phrase, it's kind of quite peaceful</t>
  </si>
  <si>
    <t>So it can end on a kind of mezzo, comfortable...niceness</t>
  </si>
  <si>
    <t>But still with that nice warm richness we've had, yeah OK</t>
  </si>
  <si>
    <t>Shall we do it again?</t>
  </si>
  <si>
    <t>Can we try getting that start really clean?</t>
  </si>
  <si>
    <t>Is there a suspension there? *sings to demonstrate*. Shall we try holding on the third...maybe we can't, I just want to hear what it sounds like</t>
  </si>
  <si>
    <t xml:space="preserve">I liked that ending then </t>
  </si>
  <si>
    <t>Yes nice</t>
  </si>
  <si>
    <t>So quite soft, then, rather than a mezzo</t>
  </si>
  <si>
    <t>Also, I guess with the extra like at five, we sped up a bit there which was quite nice</t>
  </si>
  <si>
    <t>The rhetoric of this piece is similar to the other one, so we are doing similar things, but I think that's alright?</t>
  </si>
  <si>
    <t>Start time (secs)</t>
  </si>
  <si>
    <t>End time (secs)</t>
  </si>
  <si>
    <t>Duration (secs)</t>
  </si>
  <si>
    <t>BA code</t>
  </si>
  <si>
    <t>BA Parent code</t>
  </si>
  <si>
    <t>V back from bathroom break) We need to...I feel bad I know I went to the loo but I really feel we need to do what we need to 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</si>
</sst>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0.0"/>
  </numFmts>
  <fonts count="9" x14ac:knownFonts="1">
    <font>
      <sz val="12"/>
      <color theme="1"/>
      <name val="Calibri"/>
      <family val="2"/>
      <scheme val="minor"/>
    </font>
    <font>
      <b/>
      <sz val="12"/>
      <color rgb="FF000000"/>
      <name val="Times New Roman"/>
      <family val="1"/>
    </font>
    <font>
      <sz val="12"/>
      <color rgb="FF000000"/>
      <name val="Helvetica"/>
      <family val="2"/>
    </font>
    <font>
      <sz val="10.5"/>
      <color theme="1"/>
      <name val="Palatino"/>
      <family val="1"/>
    </font>
    <font>
      <b/>
      <sz val="10.5"/>
      <color theme="1"/>
      <name val="Palatino"/>
      <family val="1"/>
    </font>
    <font>
      <u/>
      <sz val="12"/>
      <color theme="10"/>
      <name val="Calibri"/>
      <family val="2"/>
      <scheme val="minor"/>
    </font>
    <font>
      <u/>
      <sz val="12"/>
      <color theme="11"/>
      <name val="Calibri"/>
      <family val="2"/>
      <scheme val="minor"/>
    </font>
    <font>
      <sz val="12"/>
      <color theme="1"/>
      <name val="Times New Roman"/>
      <family val="1"/>
    </font>
    <font>
      <sz val="12"/>
      <color rgb="FF000000"/>
      <name val="Helvetica"/>
    </font>
  </fonts>
  <fills count="6">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medium">
        <color rgb="FF000001"/>
      </left>
      <right style="medium">
        <color rgb="FF000001"/>
      </right>
      <top style="medium">
        <color rgb="FF000001"/>
      </top>
      <bottom style="medium">
        <color rgb="FF000001"/>
      </bottom>
      <diagonal/>
    </border>
    <border>
      <left/>
      <right style="medium">
        <color rgb="FF000001"/>
      </right>
      <top style="medium">
        <color rgb="FF000001"/>
      </top>
      <bottom style="medium">
        <color rgb="FF000001"/>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style="thin">
        <color auto="1"/>
      </left>
      <right style="thin">
        <color auto="1"/>
      </right>
      <top style="thin">
        <color auto="1"/>
      </top>
      <bottom style="thin">
        <color auto="1"/>
      </bottom>
      <diagonal/>
    </border>
    <border>
      <left/>
      <right style="medium">
        <color rgb="FF808080"/>
      </right>
      <top/>
      <bottom/>
      <diagonal/>
    </border>
    <border>
      <left/>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s>
  <cellStyleXfs count="7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81">
    <xf numFmtId="0" fontId="0" fillId="0" borderId="0" xfId="0"/>
    <xf numFmtId="0" fontId="1" fillId="0" borderId="2" xfId="0" applyFont="1" applyBorder="1" applyAlignment="1">
      <alignment vertical="center" wrapText="1"/>
    </xf>
    <xf numFmtId="164" fontId="0" fillId="0" borderId="0" xfId="0" applyNumberFormat="1"/>
    <xf numFmtId="164" fontId="1" fillId="0" borderId="2" xfId="0" applyNumberFormat="1" applyFont="1" applyBorder="1" applyAlignment="1">
      <alignment vertical="center" wrapText="1"/>
    </xf>
    <xf numFmtId="1" fontId="2" fillId="0" borderId="4" xfId="0" applyNumberFormat="1" applyFont="1" applyBorder="1" applyAlignment="1">
      <alignment vertical="center" wrapText="1"/>
    </xf>
    <xf numFmtId="164" fontId="0" fillId="0" borderId="5" xfId="0" applyNumberFormat="1" applyBorder="1"/>
    <xf numFmtId="165" fontId="2" fillId="0" borderId="5" xfId="0" applyNumberFormat="1" applyFont="1" applyBorder="1" applyAlignment="1">
      <alignment vertical="center" wrapText="1"/>
    </xf>
    <xf numFmtId="165" fontId="0" fillId="0" borderId="5" xfId="0" applyNumberFormat="1" applyBorder="1"/>
    <xf numFmtId="0" fontId="0" fillId="2" borderId="0" xfId="0" applyFill="1"/>
    <xf numFmtId="0" fontId="1" fillId="0" borderId="1" xfId="0" applyFont="1" applyBorder="1" applyAlignment="1">
      <alignment vertical="center" wrapText="1"/>
    </xf>
    <xf numFmtId="47" fontId="0" fillId="0" borderId="0" xfId="0" applyNumberFormat="1"/>
    <xf numFmtId="47" fontId="2" fillId="0" borderId="3" xfId="0" applyNumberFormat="1" applyFont="1" applyBorder="1" applyAlignment="1">
      <alignment vertical="center" wrapText="1"/>
    </xf>
    <xf numFmtId="47" fontId="2" fillId="0" borderId="4" xfId="0" applyNumberFormat="1" applyFont="1" applyBorder="1" applyAlignment="1">
      <alignment vertical="center" wrapText="1"/>
    </xf>
    <xf numFmtId="1" fontId="2" fillId="0" borderId="6" xfId="0" applyNumberFormat="1" applyFont="1" applyBorder="1" applyAlignment="1">
      <alignment vertical="center" wrapText="1"/>
    </xf>
    <xf numFmtId="1" fontId="2" fillId="0" borderId="0" xfId="0" applyNumberFormat="1" applyFont="1" applyBorder="1" applyAlignment="1">
      <alignment vertical="center" wrapText="1"/>
    </xf>
    <xf numFmtId="0" fontId="0" fillId="0" borderId="0" xfId="0" applyAlignment="1"/>
    <xf numFmtId="0" fontId="1" fillId="0" borderId="2" xfId="0" applyFont="1" applyBorder="1" applyAlignment="1">
      <alignment vertical="center"/>
    </xf>
    <xf numFmtId="0" fontId="2" fillId="0" borderId="4" xfId="0" applyFont="1" applyBorder="1" applyAlignment="1">
      <alignment vertical="center"/>
    </xf>
    <xf numFmtId="0" fontId="1" fillId="0" borderId="1" xfId="0" applyFont="1" applyBorder="1" applyAlignment="1">
      <alignment vertical="center"/>
    </xf>
    <xf numFmtId="47" fontId="2" fillId="0" borderId="3" xfId="0" applyNumberFormat="1" applyFont="1" applyBorder="1" applyAlignment="1">
      <alignment vertical="center"/>
    </xf>
    <xf numFmtId="47" fontId="2" fillId="0" borderId="4" xfId="0" applyNumberFormat="1" applyFont="1" applyBorder="1" applyAlignment="1">
      <alignment vertical="center"/>
    </xf>
    <xf numFmtId="165" fontId="0" fillId="0" borderId="0" xfId="0" applyNumberFormat="1"/>
    <xf numFmtId="165" fontId="2" fillId="0" borderId="4" xfId="0" applyNumberFormat="1" applyFont="1" applyBorder="1" applyAlignment="1">
      <alignment vertical="center"/>
    </xf>
    <xf numFmtId="1" fontId="2" fillId="0" borderId="4" xfId="0" applyNumberFormat="1" applyFont="1" applyBorder="1" applyAlignment="1">
      <alignment vertical="center"/>
    </xf>
    <xf numFmtId="1" fontId="0" fillId="0" borderId="0" xfId="0" applyNumberFormat="1"/>
    <xf numFmtId="0" fontId="4" fillId="0" borderId="7" xfId="0" applyFont="1" applyBorder="1" applyAlignment="1">
      <alignment vertical="center" wrapText="1"/>
    </xf>
    <xf numFmtId="0" fontId="3" fillId="0" borderId="0" xfId="0" applyFont="1" applyAlignment="1">
      <alignment vertical="center" wrapText="1"/>
    </xf>
    <xf numFmtId="0" fontId="3" fillId="0" borderId="8" xfId="0" applyFont="1" applyBorder="1" applyAlignment="1">
      <alignment vertical="center" wrapText="1"/>
    </xf>
    <xf numFmtId="0" fontId="3" fillId="0" borderId="0" xfId="0" applyFont="1" applyAlignment="1">
      <alignment horizontal="left" vertical="center"/>
    </xf>
    <xf numFmtId="0" fontId="0" fillId="3" borderId="0" xfId="0" applyFill="1"/>
    <xf numFmtId="0" fontId="0" fillId="3" borderId="9" xfId="0" applyFill="1" applyBorder="1"/>
    <xf numFmtId="0" fontId="0" fillId="3" borderId="13" xfId="0" applyFill="1" applyBorder="1"/>
    <xf numFmtId="0" fontId="0" fillId="3" borderId="10" xfId="0" applyFill="1" applyBorder="1"/>
    <xf numFmtId="0" fontId="1" fillId="3" borderId="0" xfId="0" applyFont="1" applyFill="1" applyBorder="1" applyAlignment="1">
      <alignment vertical="center" wrapText="1"/>
    </xf>
    <xf numFmtId="0" fontId="1" fillId="3" borderId="11" xfId="0" applyFont="1" applyFill="1" applyBorder="1" applyAlignment="1">
      <alignment vertical="center" wrapText="1"/>
    </xf>
    <xf numFmtId="0" fontId="1" fillId="3" borderId="12" xfId="0" applyFont="1" applyFill="1" applyBorder="1" applyAlignment="1">
      <alignment vertical="center" wrapText="1"/>
    </xf>
    <xf numFmtId="0" fontId="2" fillId="3" borderId="0" xfId="0" applyFont="1" applyFill="1" applyBorder="1" applyAlignment="1">
      <alignment vertical="center" wrapText="1"/>
    </xf>
    <xf numFmtId="0" fontId="2" fillId="3" borderId="11" xfId="0" applyFont="1" applyFill="1" applyBorder="1" applyAlignment="1">
      <alignment vertical="center" wrapText="1"/>
    </xf>
    <xf numFmtId="0" fontId="2" fillId="3" borderId="12" xfId="0" applyFont="1" applyFill="1" applyBorder="1" applyAlignment="1">
      <alignment vertical="center" wrapText="1"/>
    </xf>
    <xf numFmtId="0" fontId="0" fillId="3" borderId="11" xfId="0" applyFill="1" applyBorder="1"/>
    <xf numFmtId="0" fontId="0" fillId="3" borderId="0" xfId="0" applyFill="1" applyBorder="1"/>
    <xf numFmtId="0" fontId="0" fillId="3" borderId="12" xfId="0" applyFill="1" applyBorder="1"/>
    <xf numFmtId="164" fontId="0" fillId="0" borderId="0" xfId="0" applyNumberFormat="1" applyAlignment="1"/>
    <xf numFmtId="0" fontId="0" fillId="3" borderId="0" xfId="0" applyFill="1" applyAlignment="1"/>
    <xf numFmtId="164" fontId="2" fillId="0" borderId="3" xfId="0" applyNumberFormat="1" applyFont="1" applyBorder="1" applyAlignment="1">
      <alignment vertical="center"/>
    </xf>
    <xf numFmtId="164" fontId="2" fillId="0" borderId="4" xfId="0" applyNumberFormat="1" applyFont="1" applyBorder="1" applyAlignment="1">
      <alignment vertical="center"/>
    </xf>
    <xf numFmtId="0" fontId="2" fillId="3" borderId="0" xfId="0" applyFont="1" applyFill="1" applyBorder="1" applyAlignment="1">
      <alignment vertical="center"/>
    </xf>
    <xf numFmtId="0" fontId="2" fillId="3" borderId="11" xfId="0" applyFont="1" applyFill="1" applyBorder="1" applyAlignment="1">
      <alignment vertical="center"/>
    </xf>
    <xf numFmtId="0" fontId="2" fillId="3" borderId="12" xfId="0" applyFont="1" applyFill="1" applyBorder="1" applyAlignment="1">
      <alignment vertical="center"/>
    </xf>
    <xf numFmtId="0" fontId="0" fillId="3" borderId="11" xfId="0" applyFill="1" applyBorder="1" applyAlignment="1"/>
    <xf numFmtId="0" fontId="0" fillId="3" borderId="0" xfId="0" applyFill="1" applyBorder="1" applyAlignment="1"/>
    <xf numFmtId="0" fontId="0" fillId="3" borderId="12" xfId="0" applyFill="1" applyBorder="1" applyAlignment="1"/>
    <xf numFmtId="165" fontId="2" fillId="0" borderId="5" xfId="0" applyNumberFormat="1" applyFont="1" applyBorder="1" applyAlignment="1">
      <alignment vertical="center"/>
    </xf>
    <xf numFmtId="165" fontId="0" fillId="0" borderId="5" xfId="0" applyNumberFormat="1" applyBorder="1" applyAlignment="1"/>
    <xf numFmtId="0" fontId="1" fillId="0" borderId="0" xfId="0" applyFont="1" applyBorder="1" applyAlignment="1">
      <alignment vertical="center"/>
    </xf>
    <xf numFmtId="0" fontId="2" fillId="0" borderId="0" xfId="0" applyFont="1" applyBorder="1" applyAlignment="1">
      <alignment vertical="center"/>
    </xf>
    <xf numFmtId="1" fontId="1" fillId="0" borderId="2" xfId="0" applyNumberFormat="1" applyFont="1" applyBorder="1" applyAlignment="1">
      <alignment vertical="center"/>
    </xf>
    <xf numFmtId="1" fontId="1" fillId="0" borderId="1" xfId="0" applyNumberFormat="1" applyFont="1" applyBorder="1" applyAlignment="1">
      <alignment vertical="center"/>
    </xf>
    <xf numFmtId="1" fontId="0" fillId="0" borderId="5" xfId="0" applyNumberFormat="1" applyBorder="1"/>
    <xf numFmtId="2" fontId="1" fillId="0" borderId="2" xfId="0" applyNumberFormat="1" applyFont="1" applyBorder="1" applyAlignment="1">
      <alignment vertical="center"/>
    </xf>
    <xf numFmtId="2" fontId="0" fillId="0" borderId="0" xfId="0" applyNumberFormat="1" applyAlignment="1"/>
    <xf numFmtId="1" fontId="2" fillId="0" borderId="6" xfId="0" applyNumberFormat="1" applyFont="1" applyBorder="1" applyAlignment="1">
      <alignment vertical="center"/>
    </xf>
    <xf numFmtId="2" fontId="2" fillId="0" borderId="0" xfId="0" applyNumberFormat="1" applyFont="1" applyBorder="1" applyAlignment="1">
      <alignment vertical="center"/>
    </xf>
    <xf numFmtId="2" fontId="0" fillId="0" borderId="0" xfId="0" applyNumberFormat="1" applyBorder="1" applyAlignment="1"/>
    <xf numFmtId="47" fontId="0" fillId="0" borderId="0" xfId="0" applyNumberFormat="1" applyAlignment="1"/>
    <xf numFmtId="1" fontId="2" fillId="0" borderId="0" xfId="0" applyNumberFormat="1" applyFont="1" applyBorder="1" applyAlignment="1">
      <alignment vertical="center"/>
    </xf>
    <xf numFmtId="0" fontId="2" fillId="0" borderId="0" xfId="0" applyFont="1" applyFill="1" applyBorder="1" applyAlignment="1">
      <alignment vertical="center"/>
    </xf>
    <xf numFmtId="0" fontId="0" fillId="0" borderId="0" xfId="0" applyFill="1" applyBorder="1" applyAlignment="1"/>
    <xf numFmtId="47" fontId="2" fillId="0" borderId="6" xfId="0" applyNumberFormat="1" applyFont="1" applyBorder="1" applyAlignment="1">
      <alignment vertical="center"/>
    </xf>
    <xf numFmtId="47" fontId="2" fillId="0" borderId="0" xfId="0" applyNumberFormat="1" applyFont="1" applyBorder="1" applyAlignment="1">
      <alignment vertical="center"/>
    </xf>
    <xf numFmtId="0" fontId="7" fillId="0" borderId="0" xfId="0" applyFont="1" applyAlignment="1">
      <alignment vertical="center"/>
    </xf>
    <xf numFmtId="165" fontId="1" fillId="0" borderId="2" xfId="0" applyNumberFormat="1" applyFont="1" applyBorder="1" applyAlignment="1">
      <alignment vertical="center"/>
    </xf>
    <xf numFmtId="165" fontId="2" fillId="4" borderId="4" xfId="0" applyNumberFormat="1" applyFont="1" applyFill="1" applyBorder="1" applyAlignment="1">
      <alignment vertical="center"/>
    </xf>
    <xf numFmtId="165" fontId="2" fillId="0" borderId="0" xfId="0" applyNumberFormat="1" applyFont="1" applyBorder="1" applyAlignment="1">
      <alignment vertical="center"/>
    </xf>
    <xf numFmtId="165" fontId="0" fillId="0" borderId="0" xfId="0" applyNumberFormat="1" applyBorder="1" applyAlignment="1"/>
    <xf numFmtId="165" fontId="0" fillId="0" borderId="0" xfId="0" applyNumberFormat="1" applyAlignment="1"/>
    <xf numFmtId="0" fontId="8" fillId="0" borderId="4" xfId="0" applyFont="1" applyBorder="1" applyAlignment="1">
      <alignment vertical="center"/>
    </xf>
    <xf numFmtId="0" fontId="2" fillId="2" borderId="4" xfId="0" applyFont="1" applyFill="1" applyBorder="1" applyAlignment="1">
      <alignment vertical="center"/>
    </xf>
    <xf numFmtId="0" fontId="2" fillId="5" borderId="4" xfId="0" applyFont="1" applyFill="1" applyBorder="1" applyAlignment="1">
      <alignment vertical="center"/>
    </xf>
    <xf numFmtId="164" fontId="1" fillId="0" borderId="2" xfId="0" applyNumberFormat="1" applyFont="1" applyBorder="1" applyAlignment="1">
      <alignment vertical="center" wrapText="1"/>
    </xf>
    <xf numFmtId="0" fontId="1" fillId="0" borderId="12" xfId="0" applyFont="1" applyFill="1" applyBorder="1" applyAlignment="1">
      <alignment vertical="center" wrapText="1"/>
    </xf>
  </cellXfs>
  <cellStyles count="7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Normal" xfId="0" builtinId="0"/>
  </cellStyles>
  <dxfs count="0"/>
  <tableStyles count="0" defaultTableStyle="TableStyleMedium9" defaultPivotStyle="PivotStyleMedium7"/>
  <colors>
    <mruColors>
      <color rgb="FFBD74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4"/>
  <sheetViews>
    <sheetView workbookViewId="0">
      <selection activeCell="L1" sqref="L1"/>
    </sheetView>
  </sheetViews>
  <sheetFormatPr baseColWidth="10" defaultColWidth="10.83203125" defaultRowHeight="16" x14ac:dyDescent="0.2"/>
  <cols>
    <col min="1" max="1" width="10.83203125" style="15"/>
    <col min="2" max="2" width="16.83203125" style="42" customWidth="1"/>
    <col min="3" max="3" width="10.83203125" style="42"/>
    <col min="4" max="4" width="10.83203125" style="42" customWidth="1"/>
    <col min="5" max="5" width="10.83203125" style="42"/>
    <col min="6" max="6" width="15.5" style="42" customWidth="1"/>
    <col min="7" max="7" width="70.1640625" style="15" customWidth="1"/>
    <col min="8" max="8" width="10.83203125" style="43"/>
    <col min="9" max="9" width="10.83203125" style="49"/>
    <col min="10" max="10" width="10.83203125" style="50"/>
    <col min="11" max="11" width="10.83203125" style="51"/>
    <col min="12" max="16384" width="10.83203125" style="15"/>
  </cols>
  <sheetData>
    <row r="1" spans="1:12" ht="35" thickBot="1" x14ac:dyDescent="0.25">
      <c r="A1" t="s">
        <v>130</v>
      </c>
      <c r="B1" s="9" t="s">
        <v>0</v>
      </c>
      <c r="C1" s="1" t="s">
        <v>1</v>
      </c>
      <c r="D1" s="1" t="s">
        <v>123</v>
      </c>
      <c r="E1" s="79" t="s">
        <v>1124</v>
      </c>
      <c r="F1" s="79" t="s">
        <v>1125</v>
      </c>
      <c r="G1" s="3" t="s">
        <v>1126</v>
      </c>
      <c r="H1" s="33" t="s">
        <v>3</v>
      </c>
      <c r="I1" s="34" t="s">
        <v>1127</v>
      </c>
      <c r="J1" s="33" t="s">
        <v>1128</v>
      </c>
      <c r="K1" s="35" t="s">
        <v>496</v>
      </c>
      <c r="L1" s="80"/>
    </row>
    <row r="2" spans="1:12" ht="17" thickBot="1" x14ac:dyDescent="0.25">
      <c r="A2" s="15">
        <v>1</v>
      </c>
      <c r="B2" s="44">
        <v>1.585648148148148E-4</v>
      </c>
      <c r="C2" s="45">
        <f t="shared" ref="C2:C33" si="0">SUM(B3-B2)</f>
        <v>3.3564814814814829E-5</v>
      </c>
      <c r="D2" s="45">
        <v>1.9212962962962963E-4</v>
      </c>
      <c r="E2" s="23">
        <f t="shared" ref="E2:E33" si="1">SUM(B2*86400)-14</f>
        <v>-0.30000000000000071</v>
      </c>
      <c r="F2" s="23">
        <f t="shared" ref="F2:F33" si="2">SUM(C2*86400)</f>
        <v>2.9000000000000012</v>
      </c>
      <c r="G2" s="17" t="s">
        <v>129</v>
      </c>
      <c r="H2" s="46" t="s">
        <v>495</v>
      </c>
      <c r="I2" s="47" t="s">
        <v>460</v>
      </c>
      <c r="J2" s="46" t="s">
        <v>497</v>
      </c>
      <c r="K2" s="48" t="str">
        <f>CONCATENATE(H2,",", J2)</f>
        <v>Z,I</v>
      </c>
    </row>
    <row r="3" spans="1:12" ht="17" thickBot="1" x14ac:dyDescent="0.25">
      <c r="A3" s="15">
        <v>2</v>
      </c>
      <c r="B3" s="44">
        <v>1.9212962962962963E-4</v>
      </c>
      <c r="C3" s="45">
        <f t="shared" si="0"/>
        <v>1.6203703703703714E-5</v>
      </c>
      <c r="D3" s="45">
        <v>1.9675925925925926E-4</v>
      </c>
      <c r="E3" s="23">
        <f t="shared" si="1"/>
        <v>2.6000000000000014</v>
      </c>
      <c r="F3" s="23">
        <f t="shared" si="2"/>
        <v>1.4000000000000008</v>
      </c>
      <c r="G3" s="17" t="s">
        <v>489</v>
      </c>
      <c r="H3" s="46" t="s">
        <v>493</v>
      </c>
      <c r="I3" s="47" t="s">
        <v>479</v>
      </c>
      <c r="J3" s="46" t="s">
        <v>498</v>
      </c>
      <c r="K3" s="48" t="str">
        <f t="shared" ref="K3:K66" si="3">CONCATENATE(H3,",", J3)</f>
        <v>Y,C</v>
      </c>
    </row>
    <row r="4" spans="1:12" ht="17" thickBot="1" x14ac:dyDescent="0.25">
      <c r="A4" s="15">
        <v>3</v>
      </c>
      <c r="B4" s="44">
        <v>2.0833333333333335E-4</v>
      </c>
      <c r="C4" s="45">
        <f t="shared" si="0"/>
        <v>1.1574074074074058E-5</v>
      </c>
      <c r="D4" s="45">
        <v>2.0370370370370369E-4</v>
      </c>
      <c r="E4" s="23">
        <f t="shared" si="1"/>
        <v>4</v>
      </c>
      <c r="F4" s="23">
        <f t="shared" si="2"/>
        <v>0.99999999999999867</v>
      </c>
      <c r="G4" s="17" t="s">
        <v>6</v>
      </c>
      <c r="H4" s="46" t="s">
        <v>127</v>
      </c>
      <c r="I4" s="47" t="s">
        <v>479</v>
      </c>
      <c r="J4" s="46" t="s">
        <v>498</v>
      </c>
      <c r="K4" s="48" t="str">
        <f t="shared" si="3"/>
        <v>V,C</v>
      </c>
    </row>
    <row r="5" spans="1:12" ht="17" thickBot="1" x14ac:dyDescent="0.25">
      <c r="A5" s="15">
        <v>4</v>
      </c>
      <c r="B5" s="44">
        <v>2.199074074074074E-4</v>
      </c>
      <c r="C5" s="45">
        <f t="shared" si="0"/>
        <v>9.8379629629629604E-5</v>
      </c>
      <c r="D5" s="45">
        <v>2.8356481481481478E-4</v>
      </c>
      <c r="E5" s="23">
        <f t="shared" si="1"/>
        <v>5</v>
      </c>
      <c r="F5" s="23">
        <f t="shared" si="2"/>
        <v>8.4999999999999982</v>
      </c>
      <c r="G5" s="17" t="s">
        <v>8</v>
      </c>
      <c r="H5" s="46" t="s">
        <v>128</v>
      </c>
      <c r="I5" s="47" t="s">
        <v>462</v>
      </c>
      <c r="J5" s="46" t="s">
        <v>497</v>
      </c>
      <c r="K5" s="48" t="str">
        <f t="shared" si="3"/>
        <v>W,I</v>
      </c>
    </row>
    <row r="6" spans="1:12" ht="17" thickBot="1" x14ac:dyDescent="0.25">
      <c r="A6" s="15">
        <v>5</v>
      </c>
      <c r="B6" s="44">
        <v>3.1828703703703701E-4</v>
      </c>
      <c r="C6" s="45">
        <f t="shared" si="0"/>
        <v>1.6203703703703714E-5</v>
      </c>
      <c r="D6" s="45">
        <v>3.1944444444444446E-4</v>
      </c>
      <c r="E6" s="23">
        <f t="shared" si="1"/>
        <v>13.499999999999996</v>
      </c>
      <c r="F6" s="23">
        <f t="shared" si="2"/>
        <v>1.4000000000000008</v>
      </c>
      <c r="G6" s="17" t="s">
        <v>10</v>
      </c>
      <c r="H6" s="46" t="s">
        <v>493</v>
      </c>
      <c r="I6" s="47" t="s">
        <v>467</v>
      </c>
      <c r="J6" s="46" t="s">
        <v>499</v>
      </c>
      <c r="K6" s="48" t="str">
        <f t="shared" si="3"/>
        <v>Y,R</v>
      </c>
    </row>
    <row r="7" spans="1:12" ht="17" thickBot="1" x14ac:dyDescent="0.25">
      <c r="A7" s="15">
        <v>6</v>
      </c>
      <c r="B7" s="44">
        <v>3.3449074074074072E-4</v>
      </c>
      <c r="C7" s="45">
        <f t="shared" si="0"/>
        <v>1.3888888888888967E-5</v>
      </c>
      <c r="D7" s="45">
        <v>3.3564814814814812E-4</v>
      </c>
      <c r="E7" s="23">
        <f t="shared" si="1"/>
        <v>14.899999999999999</v>
      </c>
      <c r="F7" s="23">
        <f t="shared" si="2"/>
        <v>1.2000000000000068</v>
      </c>
      <c r="G7" s="17" t="s">
        <v>11</v>
      </c>
      <c r="H7" s="46" t="s">
        <v>495</v>
      </c>
      <c r="I7" s="47" t="s">
        <v>467</v>
      </c>
      <c r="J7" s="46" t="s">
        <v>499</v>
      </c>
      <c r="K7" s="48" t="str">
        <f t="shared" si="3"/>
        <v>Z,R</v>
      </c>
    </row>
    <row r="8" spans="1:12" ht="17" thickBot="1" x14ac:dyDescent="0.25">
      <c r="A8" s="15">
        <v>7</v>
      </c>
      <c r="B8" s="44">
        <v>3.4837962962962969E-4</v>
      </c>
      <c r="C8" s="45">
        <f t="shared" si="0"/>
        <v>5.9027777777777692E-5</v>
      </c>
      <c r="D8" s="45">
        <v>4.0740740740740738E-4</v>
      </c>
      <c r="E8" s="23">
        <f t="shared" si="1"/>
        <v>16.100000000000005</v>
      </c>
      <c r="F8" s="23">
        <f t="shared" si="2"/>
        <v>5.0999999999999925</v>
      </c>
      <c r="G8" s="17" t="s">
        <v>12</v>
      </c>
      <c r="H8" s="46" t="s">
        <v>493</v>
      </c>
      <c r="I8" s="47" t="s">
        <v>479</v>
      </c>
      <c r="J8" s="46" t="s">
        <v>498</v>
      </c>
      <c r="K8" s="48" t="str">
        <f t="shared" si="3"/>
        <v>Y,C</v>
      </c>
    </row>
    <row r="9" spans="1:12" ht="17" thickBot="1" x14ac:dyDescent="0.25">
      <c r="A9" s="15">
        <v>8</v>
      </c>
      <c r="B9" s="44">
        <v>4.0740740740740738E-4</v>
      </c>
      <c r="C9" s="45">
        <f t="shared" si="0"/>
        <v>7.8009259259259264E-4</v>
      </c>
      <c r="D9" s="45">
        <v>1.1875E-3</v>
      </c>
      <c r="E9" s="23">
        <f t="shared" si="1"/>
        <v>21.199999999999996</v>
      </c>
      <c r="F9" s="23">
        <f t="shared" si="2"/>
        <v>67.400000000000006</v>
      </c>
      <c r="G9" s="17" t="s">
        <v>13</v>
      </c>
      <c r="H9" s="46" t="s">
        <v>14</v>
      </c>
      <c r="I9" s="47" t="s">
        <v>490</v>
      </c>
      <c r="J9" s="46" t="s">
        <v>504</v>
      </c>
      <c r="K9" s="48" t="str">
        <f t="shared" si="3"/>
        <v>ALL,M</v>
      </c>
    </row>
    <row r="10" spans="1:12" ht="17" thickBot="1" x14ac:dyDescent="0.25">
      <c r="A10" s="15">
        <v>9</v>
      </c>
      <c r="B10" s="44">
        <v>1.1875E-3</v>
      </c>
      <c r="C10" s="45">
        <f t="shared" si="0"/>
        <v>1.1805555555555549E-4</v>
      </c>
      <c r="D10" s="45">
        <v>1.2141203703703704E-3</v>
      </c>
      <c r="E10" s="23">
        <f t="shared" si="1"/>
        <v>88.6</v>
      </c>
      <c r="F10" s="23">
        <f t="shared" si="2"/>
        <v>10.199999999999994</v>
      </c>
      <c r="G10" s="17" t="s">
        <v>15</v>
      </c>
      <c r="H10" s="46" t="s">
        <v>127</v>
      </c>
      <c r="I10" s="47" t="s">
        <v>479</v>
      </c>
      <c r="J10" s="46" t="s">
        <v>498</v>
      </c>
      <c r="K10" s="48" t="str">
        <f t="shared" si="3"/>
        <v>V,C</v>
      </c>
    </row>
    <row r="11" spans="1:12" ht="17" thickBot="1" x14ac:dyDescent="0.25">
      <c r="A11" s="15">
        <v>10</v>
      </c>
      <c r="B11" s="44">
        <v>1.3055555555555555E-3</v>
      </c>
      <c r="C11" s="45">
        <f t="shared" si="0"/>
        <v>1.3888888888888805E-5</v>
      </c>
      <c r="D11" s="45">
        <v>1.3067129629629629E-3</v>
      </c>
      <c r="E11" s="23">
        <f t="shared" si="1"/>
        <v>98.8</v>
      </c>
      <c r="F11" s="23">
        <f t="shared" si="2"/>
        <v>1.1999999999999926</v>
      </c>
      <c r="G11" s="17" t="s">
        <v>16</v>
      </c>
      <c r="H11" s="46" t="s">
        <v>128</v>
      </c>
      <c r="I11" s="47" t="s">
        <v>479</v>
      </c>
      <c r="J11" s="46" t="s">
        <v>498</v>
      </c>
      <c r="K11" s="48" t="str">
        <f t="shared" si="3"/>
        <v>W,C</v>
      </c>
    </row>
    <row r="12" spans="1:12" ht="17" thickBot="1" x14ac:dyDescent="0.25">
      <c r="A12" s="15">
        <v>11</v>
      </c>
      <c r="B12" s="44">
        <v>1.3194444444444443E-3</v>
      </c>
      <c r="C12" s="45">
        <f t="shared" si="0"/>
        <v>1.1574074074074221E-5</v>
      </c>
      <c r="D12" s="45">
        <v>1.3090277777777779E-3</v>
      </c>
      <c r="E12" s="23">
        <f t="shared" si="1"/>
        <v>99.999999999999986</v>
      </c>
      <c r="F12" s="23">
        <f t="shared" si="2"/>
        <v>1.0000000000000127</v>
      </c>
      <c r="G12" s="17" t="s">
        <v>17</v>
      </c>
      <c r="H12" s="46" t="s">
        <v>494</v>
      </c>
      <c r="I12" s="47" t="s">
        <v>477</v>
      </c>
      <c r="J12" s="46" t="s">
        <v>498</v>
      </c>
      <c r="K12" s="48" t="str">
        <f t="shared" si="3"/>
        <v>X,C</v>
      </c>
    </row>
    <row r="13" spans="1:12" ht="17" thickBot="1" x14ac:dyDescent="0.25">
      <c r="A13" s="15">
        <v>12</v>
      </c>
      <c r="B13" s="44">
        <v>1.3310185185185185E-3</v>
      </c>
      <c r="C13" s="45">
        <f t="shared" si="0"/>
        <v>1.1574074074074004E-5</v>
      </c>
      <c r="D13" s="45">
        <v>1.3182870370370371E-3</v>
      </c>
      <c r="E13" s="23">
        <f t="shared" si="1"/>
        <v>101</v>
      </c>
      <c r="F13" s="23">
        <f t="shared" si="2"/>
        <v>0.999999999999994</v>
      </c>
      <c r="G13" s="17" t="s">
        <v>19</v>
      </c>
      <c r="H13" s="46" t="s">
        <v>127</v>
      </c>
      <c r="I13" s="47" t="s">
        <v>479</v>
      </c>
      <c r="J13" s="46" t="s">
        <v>498</v>
      </c>
      <c r="K13" s="48" t="str">
        <f t="shared" si="3"/>
        <v>V,C</v>
      </c>
    </row>
    <row r="14" spans="1:12" ht="17" thickBot="1" x14ac:dyDescent="0.25">
      <c r="A14" s="15">
        <v>13</v>
      </c>
      <c r="B14" s="44">
        <v>1.3425925925925925E-3</v>
      </c>
      <c r="C14" s="45">
        <f t="shared" si="0"/>
        <v>1.1574074074074221E-5</v>
      </c>
      <c r="D14" s="45">
        <v>1.3391203703703705E-3</v>
      </c>
      <c r="E14" s="23">
        <f t="shared" si="1"/>
        <v>101.99999999999999</v>
      </c>
      <c r="F14" s="23">
        <f t="shared" si="2"/>
        <v>1.0000000000000127</v>
      </c>
      <c r="G14" s="17" t="s">
        <v>20</v>
      </c>
      <c r="H14" s="46" t="s">
        <v>128</v>
      </c>
      <c r="I14" s="47" t="s">
        <v>479</v>
      </c>
      <c r="J14" s="46" t="s">
        <v>498</v>
      </c>
      <c r="K14" s="48" t="str">
        <f t="shared" si="3"/>
        <v>W,C</v>
      </c>
    </row>
    <row r="15" spans="1:12" ht="17" thickBot="1" x14ac:dyDescent="0.25">
      <c r="A15" s="15">
        <v>14</v>
      </c>
      <c r="B15" s="44">
        <v>1.3541666666666667E-3</v>
      </c>
      <c r="C15" s="45">
        <f t="shared" si="0"/>
        <v>1.0416666666666387E-5</v>
      </c>
      <c r="D15" s="45">
        <v>1.3645833333333331E-3</v>
      </c>
      <c r="E15" s="23">
        <f t="shared" si="1"/>
        <v>103</v>
      </c>
      <c r="F15" s="23">
        <f t="shared" si="2"/>
        <v>0.89999999999997582</v>
      </c>
      <c r="G15" s="17" t="s">
        <v>21</v>
      </c>
      <c r="H15" s="46" t="s">
        <v>493</v>
      </c>
      <c r="I15" s="47" t="s">
        <v>479</v>
      </c>
      <c r="J15" s="46" t="s">
        <v>498</v>
      </c>
      <c r="K15" s="48" t="str">
        <f t="shared" si="3"/>
        <v>Y,C</v>
      </c>
    </row>
    <row r="16" spans="1:12" ht="17" thickBot="1" x14ac:dyDescent="0.25">
      <c r="A16" s="15">
        <v>15</v>
      </c>
      <c r="B16" s="44">
        <v>1.3645833333333331E-3</v>
      </c>
      <c r="C16" s="45">
        <f t="shared" si="0"/>
        <v>5.555555555555587E-5</v>
      </c>
      <c r="D16" s="45">
        <v>1.420138888888889E-3</v>
      </c>
      <c r="E16" s="23">
        <f t="shared" si="1"/>
        <v>103.89999999999998</v>
      </c>
      <c r="F16" s="23">
        <f t="shared" si="2"/>
        <v>4.8000000000000274</v>
      </c>
      <c r="G16" s="17" t="s">
        <v>22</v>
      </c>
      <c r="H16" s="46" t="s">
        <v>495</v>
      </c>
      <c r="I16" s="47" t="s">
        <v>479</v>
      </c>
      <c r="J16" s="46" t="s">
        <v>498</v>
      </c>
      <c r="K16" s="48" t="str">
        <f t="shared" si="3"/>
        <v>Z,C</v>
      </c>
    </row>
    <row r="17" spans="1:11" ht="17" thickBot="1" x14ac:dyDescent="0.25">
      <c r="A17" s="15">
        <v>16</v>
      </c>
      <c r="B17" s="44">
        <v>1.420138888888889E-3</v>
      </c>
      <c r="C17" s="45">
        <f t="shared" si="0"/>
        <v>1.2731481481481621E-5</v>
      </c>
      <c r="D17" s="45">
        <v>1.4212962962962964E-3</v>
      </c>
      <c r="E17" s="23">
        <f t="shared" si="1"/>
        <v>108.7</v>
      </c>
      <c r="F17" s="23">
        <f t="shared" si="2"/>
        <v>1.1000000000000121</v>
      </c>
      <c r="G17" s="17" t="s">
        <v>23</v>
      </c>
      <c r="H17" s="46" t="s">
        <v>493</v>
      </c>
      <c r="I17" s="47" t="s">
        <v>464</v>
      </c>
      <c r="J17" s="46" t="s">
        <v>499</v>
      </c>
      <c r="K17" s="48" t="str">
        <f t="shared" si="3"/>
        <v>Y,R</v>
      </c>
    </row>
    <row r="18" spans="1:11" ht="17" thickBot="1" x14ac:dyDescent="0.25">
      <c r="A18" s="15">
        <v>17</v>
      </c>
      <c r="B18" s="44">
        <v>1.4328703703703706E-3</v>
      </c>
      <c r="C18" s="45">
        <f t="shared" si="0"/>
        <v>8.101851851851586E-6</v>
      </c>
      <c r="D18" s="45">
        <v>1.4340277777777778E-3</v>
      </c>
      <c r="E18" s="23">
        <f t="shared" si="1"/>
        <v>109.80000000000003</v>
      </c>
      <c r="F18" s="23">
        <f t="shared" si="2"/>
        <v>0.69999999999997708</v>
      </c>
      <c r="G18" s="17" t="s">
        <v>24</v>
      </c>
      <c r="H18" s="46" t="s">
        <v>495</v>
      </c>
      <c r="I18" s="47" t="s">
        <v>479</v>
      </c>
      <c r="J18" s="46" t="s">
        <v>498</v>
      </c>
      <c r="K18" s="48" t="str">
        <f t="shared" si="3"/>
        <v>Z,C</v>
      </c>
    </row>
    <row r="19" spans="1:11" ht="17" thickBot="1" x14ac:dyDescent="0.25">
      <c r="A19" s="15">
        <v>18</v>
      </c>
      <c r="B19" s="44">
        <v>1.4409722222222222E-3</v>
      </c>
      <c r="C19" s="45">
        <f t="shared" si="0"/>
        <v>1.3888888888889239E-5</v>
      </c>
      <c r="D19" s="45">
        <v>1.4548611111111114E-3</v>
      </c>
      <c r="E19" s="23">
        <f t="shared" si="1"/>
        <v>110.5</v>
      </c>
      <c r="F19" s="23">
        <f t="shared" si="2"/>
        <v>1.2000000000000302</v>
      </c>
      <c r="G19" s="17" t="s">
        <v>25</v>
      </c>
      <c r="H19" s="46" t="s">
        <v>127</v>
      </c>
      <c r="I19" s="47" t="s">
        <v>467</v>
      </c>
      <c r="J19" s="46" t="s">
        <v>499</v>
      </c>
      <c r="K19" s="48" t="str">
        <f t="shared" si="3"/>
        <v>V,R</v>
      </c>
    </row>
    <row r="20" spans="1:11" ht="17" thickBot="1" x14ac:dyDescent="0.25">
      <c r="A20" s="15">
        <v>19</v>
      </c>
      <c r="B20" s="44">
        <v>1.4548611111111114E-3</v>
      </c>
      <c r="C20" s="45">
        <f t="shared" si="0"/>
        <v>2.5462962962962809E-5</v>
      </c>
      <c r="D20" s="45">
        <v>1.4560185185185186E-3</v>
      </c>
      <c r="E20" s="23">
        <f t="shared" si="1"/>
        <v>111.70000000000003</v>
      </c>
      <c r="F20" s="23">
        <f t="shared" si="2"/>
        <v>2.1999999999999869</v>
      </c>
      <c r="G20" s="17" t="s">
        <v>26</v>
      </c>
      <c r="H20" s="46" t="s">
        <v>495</v>
      </c>
      <c r="I20" s="47" t="s">
        <v>479</v>
      </c>
      <c r="J20" s="46" t="s">
        <v>498</v>
      </c>
      <c r="K20" s="48" t="str">
        <f t="shared" si="3"/>
        <v>Z,C</v>
      </c>
    </row>
    <row r="21" spans="1:11" ht="17" thickBot="1" x14ac:dyDescent="0.25">
      <c r="A21" s="15">
        <v>20</v>
      </c>
      <c r="B21" s="44">
        <v>1.4803240740740742E-3</v>
      </c>
      <c r="C21" s="45">
        <f t="shared" si="0"/>
        <v>1.2731481481481404E-5</v>
      </c>
      <c r="D21" s="45">
        <v>1.4837962962962964E-3</v>
      </c>
      <c r="E21" s="23">
        <f t="shared" si="1"/>
        <v>113.90000000000002</v>
      </c>
      <c r="F21" s="23">
        <f t="shared" si="2"/>
        <v>1.0999999999999934</v>
      </c>
      <c r="G21" s="17" t="s">
        <v>27</v>
      </c>
      <c r="H21" s="46" t="s">
        <v>127</v>
      </c>
      <c r="I21" s="47" t="s">
        <v>467</v>
      </c>
      <c r="J21" s="46" t="s">
        <v>499</v>
      </c>
      <c r="K21" s="48" t="str">
        <f t="shared" si="3"/>
        <v>V,R</v>
      </c>
    </row>
    <row r="22" spans="1:11" ht="17" thickBot="1" x14ac:dyDescent="0.25">
      <c r="A22" s="15">
        <v>21</v>
      </c>
      <c r="B22" s="44">
        <v>1.4930555555555556E-3</v>
      </c>
      <c r="C22" s="45">
        <f t="shared" si="0"/>
        <v>2.4305555555555408E-5</v>
      </c>
      <c r="D22" s="45">
        <v>1.517361111111111E-3</v>
      </c>
      <c r="E22" s="23">
        <f t="shared" si="1"/>
        <v>115</v>
      </c>
      <c r="F22" s="23">
        <f t="shared" si="2"/>
        <v>2.0999999999999872</v>
      </c>
      <c r="G22" s="17" t="s">
        <v>28</v>
      </c>
      <c r="H22" s="46" t="s">
        <v>493</v>
      </c>
      <c r="I22" s="47" t="s">
        <v>462</v>
      </c>
      <c r="J22" s="46" t="s">
        <v>497</v>
      </c>
      <c r="K22" s="48" t="str">
        <f t="shared" si="3"/>
        <v>Y,I</v>
      </c>
    </row>
    <row r="23" spans="1:11" ht="17" thickBot="1" x14ac:dyDescent="0.25">
      <c r="A23" s="15">
        <v>22</v>
      </c>
      <c r="B23" s="44">
        <v>1.517361111111111E-3</v>
      </c>
      <c r="C23" s="45">
        <f t="shared" si="0"/>
        <v>1.5046296296296422E-5</v>
      </c>
      <c r="D23" s="45">
        <v>1.5324074074074075E-3</v>
      </c>
      <c r="E23" s="23">
        <f t="shared" si="1"/>
        <v>117.1</v>
      </c>
      <c r="F23" s="23">
        <f t="shared" si="2"/>
        <v>1.3000000000000109</v>
      </c>
      <c r="G23" s="17" t="s">
        <v>29</v>
      </c>
      <c r="H23" s="46" t="s">
        <v>494</v>
      </c>
      <c r="I23" s="47" t="s">
        <v>467</v>
      </c>
      <c r="J23" s="46" t="s">
        <v>499</v>
      </c>
      <c r="K23" s="48" t="str">
        <f t="shared" si="3"/>
        <v>X,R</v>
      </c>
    </row>
    <row r="24" spans="1:11" ht="17" thickBot="1" x14ac:dyDescent="0.25">
      <c r="A24" s="15">
        <v>23</v>
      </c>
      <c r="B24" s="44">
        <v>1.5324074074074075E-3</v>
      </c>
      <c r="C24" s="45">
        <f t="shared" si="0"/>
        <v>5.3240740740740419E-5</v>
      </c>
      <c r="D24" s="45">
        <v>1.5856481481481479E-3</v>
      </c>
      <c r="E24" s="23">
        <f t="shared" si="1"/>
        <v>118.4</v>
      </c>
      <c r="F24" s="23">
        <f t="shared" si="2"/>
        <v>4.5999999999999721</v>
      </c>
      <c r="G24" s="17" t="s">
        <v>30</v>
      </c>
      <c r="H24" s="46" t="s">
        <v>493</v>
      </c>
      <c r="I24" s="47" t="s">
        <v>462</v>
      </c>
      <c r="J24" s="46" t="s">
        <v>497</v>
      </c>
      <c r="K24" s="48" t="str">
        <f t="shared" si="3"/>
        <v>Y,I</v>
      </c>
    </row>
    <row r="25" spans="1:11" ht="17" thickBot="1" x14ac:dyDescent="0.25">
      <c r="A25" s="15">
        <v>24</v>
      </c>
      <c r="B25" s="44">
        <v>1.5856481481481479E-3</v>
      </c>
      <c r="C25" s="45">
        <f t="shared" si="0"/>
        <v>3.5879629629630063E-5</v>
      </c>
      <c r="D25" s="45">
        <v>1.5868055555555557E-3</v>
      </c>
      <c r="E25" s="23">
        <f t="shared" si="1"/>
        <v>122.99999999999997</v>
      </c>
      <c r="F25" s="23">
        <f t="shared" si="2"/>
        <v>3.1000000000000374</v>
      </c>
      <c r="G25" s="17" t="s">
        <v>31</v>
      </c>
      <c r="H25" s="46" t="s">
        <v>495</v>
      </c>
      <c r="I25" s="47" t="s">
        <v>482</v>
      </c>
      <c r="J25" s="46" t="s">
        <v>498</v>
      </c>
      <c r="K25" s="48" t="str">
        <f t="shared" si="3"/>
        <v>Z,C</v>
      </c>
    </row>
    <row r="26" spans="1:11" ht="17" thickBot="1" x14ac:dyDescent="0.25">
      <c r="A26" s="15">
        <v>25</v>
      </c>
      <c r="B26" s="44">
        <v>1.6215277777777779E-3</v>
      </c>
      <c r="C26" s="45">
        <f t="shared" si="0"/>
        <v>6.9444444444441856E-6</v>
      </c>
      <c r="D26" s="45">
        <v>1.6284722222222221E-3</v>
      </c>
      <c r="E26" s="23">
        <f t="shared" si="1"/>
        <v>126.10000000000002</v>
      </c>
      <c r="F26" s="23">
        <f t="shared" si="2"/>
        <v>0.59999999999997766</v>
      </c>
      <c r="G26" s="17" t="s">
        <v>32</v>
      </c>
      <c r="H26" s="46" t="s">
        <v>494</v>
      </c>
      <c r="I26" s="47" t="s">
        <v>479</v>
      </c>
      <c r="J26" s="46" t="s">
        <v>498</v>
      </c>
      <c r="K26" s="48" t="str">
        <f t="shared" si="3"/>
        <v>X,C</v>
      </c>
    </row>
    <row r="27" spans="1:11" ht="17" thickBot="1" x14ac:dyDescent="0.25">
      <c r="A27" s="15">
        <v>26</v>
      </c>
      <c r="B27" s="44">
        <v>1.6284722222222221E-3</v>
      </c>
      <c r="C27" s="45">
        <f t="shared" si="0"/>
        <v>4.9768518518518434E-5</v>
      </c>
      <c r="D27" s="45">
        <v>1.6296296296296295E-3</v>
      </c>
      <c r="E27" s="23">
        <f t="shared" si="1"/>
        <v>126.69999999999999</v>
      </c>
      <c r="F27" s="23">
        <f t="shared" si="2"/>
        <v>4.2999999999999927</v>
      </c>
      <c r="G27" s="17" t="s">
        <v>25</v>
      </c>
      <c r="H27" s="46" t="s">
        <v>128</v>
      </c>
      <c r="I27" s="47" t="s">
        <v>467</v>
      </c>
      <c r="J27" s="46" t="s">
        <v>499</v>
      </c>
      <c r="K27" s="48" t="str">
        <f t="shared" si="3"/>
        <v>W,R</v>
      </c>
    </row>
    <row r="28" spans="1:11" ht="17" thickBot="1" x14ac:dyDescent="0.25">
      <c r="A28" s="15">
        <v>27</v>
      </c>
      <c r="B28" s="44">
        <v>1.6782407407407406E-3</v>
      </c>
      <c r="C28" s="45">
        <f t="shared" si="0"/>
        <v>6.5972222222222474E-5</v>
      </c>
      <c r="D28" s="45">
        <v>1.6793981481481484E-3</v>
      </c>
      <c r="E28" s="23">
        <f t="shared" si="1"/>
        <v>130.99999999999997</v>
      </c>
      <c r="F28" s="23">
        <f t="shared" si="2"/>
        <v>5.7000000000000215</v>
      </c>
      <c r="G28" s="17" t="s">
        <v>33</v>
      </c>
      <c r="H28" s="46" t="s">
        <v>495</v>
      </c>
      <c r="I28" s="47" t="s">
        <v>479</v>
      </c>
      <c r="J28" s="46" t="s">
        <v>498</v>
      </c>
      <c r="K28" s="48" t="str">
        <f t="shared" si="3"/>
        <v>Z,C</v>
      </c>
    </row>
    <row r="29" spans="1:11" ht="17" thickBot="1" x14ac:dyDescent="0.25">
      <c r="A29" s="15">
        <v>28</v>
      </c>
      <c r="B29" s="44">
        <v>1.744212962962963E-3</v>
      </c>
      <c r="C29" s="45">
        <f t="shared" si="0"/>
        <v>2.4305555555555408E-5</v>
      </c>
      <c r="D29" s="45">
        <v>1.7453703703703702E-3</v>
      </c>
      <c r="E29" s="23">
        <f t="shared" si="1"/>
        <v>136.70000000000002</v>
      </c>
      <c r="F29" s="23">
        <f t="shared" si="2"/>
        <v>2.0999999999999872</v>
      </c>
      <c r="G29" s="17" t="s">
        <v>34</v>
      </c>
      <c r="H29" s="46" t="s">
        <v>127</v>
      </c>
      <c r="I29" s="47" t="s">
        <v>464</v>
      </c>
      <c r="J29" s="46" t="s">
        <v>499</v>
      </c>
      <c r="K29" s="48" t="str">
        <f t="shared" si="3"/>
        <v>V,R</v>
      </c>
    </row>
    <row r="30" spans="1:11" ht="17" thickBot="1" x14ac:dyDescent="0.25">
      <c r="A30" s="15">
        <v>29</v>
      </c>
      <c r="B30" s="44">
        <v>1.7685185185185184E-3</v>
      </c>
      <c r="C30" s="45">
        <f t="shared" si="0"/>
        <v>2.5462962962963026E-5</v>
      </c>
      <c r="D30" s="45">
        <v>1.7696759259259261E-3</v>
      </c>
      <c r="E30" s="23">
        <f t="shared" si="1"/>
        <v>138.79999999999998</v>
      </c>
      <c r="F30" s="23">
        <f t="shared" si="2"/>
        <v>2.2000000000000055</v>
      </c>
      <c r="G30" s="17" t="s">
        <v>35</v>
      </c>
      <c r="H30" s="46" t="s">
        <v>495</v>
      </c>
      <c r="I30" s="47" t="s">
        <v>479</v>
      </c>
      <c r="J30" s="46" t="s">
        <v>498</v>
      </c>
      <c r="K30" s="48" t="str">
        <f t="shared" si="3"/>
        <v>Z,C</v>
      </c>
    </row>
    <row r="31" spans="1:11" ht="17" thickBot="1" x14ac:dyDescent="0.25">
      <c r="A31" s="15">
        <v>30</v>
      </c>
      <c r="B31" s="44">
        <v>1.7939814814814815E-3</v>
      </c>
      <c r="C31" s="45">
        <f t="shared" si="0"/>
        <v>1.6203703703703389E-5</v>
      </c>
      <c r="D31" s="45">
        <v>1.8101851851851849E-3</v>
      </c>
      <c r="E31" s="23">
        <f t="shared" si="1"/>
        <v>141</v>
      </c>
      <c r="F31" s="23">
        <f t="shared" si="2"/>
        <v>1.3999999999999728</v>
      </c>
      <c r="G31" s="17" t="s">
        <v>29</v>
      </c>
      <c r="H31" s="46" t="s">
        <v>127</v>
      </c>
      <c r="I31" s="47" t="s">
        <v>467</v>
      </c>
      <c r="J31" s="46" t="s">
        <v>499</v>
      </c>
      <c r="K31" s="48" t="str">
        <f t="shared" si="3"/>
        <v>V,R</v>
      </c>
    </row>
    <row r="32" spans="1:11" ht="17" thickBot="1" x14ac:dyDescent="0.25">
      <c r="A32" s="15">
        <v>31</v>
      </c>
      <c r="B32" s="44">
        <v>1.8101851851851849E-3</v>
      </c>
      <c r="C32" s="45">
        <f t="shared" si="0"/>
        <v>7.2916666666667093E-5</v>
      </c>
      <c r="D32" s="45">
        <v>1.883101851851852E-3</v>
      </c>
      <c r="E32" s="23">
        <f t="shared" si="1"/>
        <v>142.39999999999998</v>
      </c>
      <c r="F32" s="23">
        <f t="shared" si="2"/>
        <v>6.3000000000000371</v>
      </c>
      <c r="G32" s="17" t="s">
        <v>36</v>
      </c>
      <c r="H32" s="46" t="s">
        <v>493</v>
      </c>
      <c r="I32" s="47" t="s">
        <v>462</v>
      </c>
      <c r="J32" s="46" t="s">
        <v>497</v>
      </c>
      <c r="K32" s="48" t="str">
        <f t="shared" si="3"/>
        <v>Y,I</v>
      </c>
    </row>
    <row r="33" spans="1:11" ht="17" thickBot="1" x14ac:dyDescent="0.25">
      <c r="A33" s="15">
        <v>32</v>
      </c>
      <c r="B33" s="44">
        <v>1.883101851851852E-3</v>
      </c>
      <c r="C33" s="45">
        <f t="shared" si="0"/>
        <v>9.0277777777777665E-5</v>
      </c>
      <c r="D33" s="45">
        <v>1.8842592592592594E-3</v>
      </c>
      <c r="E33" s="23">
        <f t="shared" si="1"/>
        <v>148.70000000000002</v>
      </c>
      <c r="F33" s="23">
        <f t="shared" si="2"/>
        <v>7.7999999999999901</v>
      </c>
      <c r="G33" s="17" t="s">
        <v>37</v>
      </c>
      <c r="H33" s="46" t="s">
        <v>127</v>
      </c>
      <c r="I33" s="47" t="s">
        <v>462</v>
      </c>
      <c r="J33" s="46" t="s">
        <v>497</v>
      </c>
      <c r="K33" s="48" t="str">
        <f t="shared" si="3"/>
        <v>V,I</v>
      </c>
    </row>
    <row r="34" spans="1:11" ht="17" thickBot="1" x14ac:dyDescent="0.25">
      <c r="A34" s="15">
        <v>33</v>
      </c>
      <c r="B34" s="44">
        <v>1.9733796296296296E-3</v>
      </c>
      <c r="C34" s="45">
        <f t="shared" ref="C34:C65" si="4">SUM(B35-B34)</f>
        <v>4.5138888888888833E-5</v>
      </c>
      <c r="D34" s="45">
        <v>2.0185185185185184E-3</v>
      </c>
      <c r="E34" s="23">
        <f t="shared" ref="E34:E65" si="5">SUM(B34*86400)-14</f>
        <v>156.5</v>
      </c>
      <c r="F34" s="23">
        <f t="shared" ref="F34:F65" si="6">SUM(C34*86400)</f>
        <v>3.899999999999995</v>
      </c>
      <c r="G34" s="17" t="s">
        <v>38</v>
      </c>
      <c r="H34" s="46" t="s">
        <v>493</v>
      </c>
      <c r="I34" s="47" t="s">
        <v>467</v>
      </c>
      <c r="J34" s="46" t="s">
        <v>499</v>
      </c>
      <c r="K34" s="48" t="str">
        <f t="shared" si="3"/>
        <v>Y,R</v>
      </c>
    </row>
    <row r="35" spans="1:11" ht="17" thickBot="1" x14ac:dyDescent="0.25">
      <c r="A35" s="15">
        <v>34</v>
      </c>
      <c r="B35" s="44">
        <v>2.0185185185185184E-3</v>
      </c>
      <c r="C35" s="45">
        <f t="shared" si="4"/>
        <v>4.2824074074074032E-5</v>
      </c>
      <c r="D35" s="45">
        <v>2.0613425925925925E-3</v>
      </c>
      <c r="E35" s="23">
        <f t="shared" si="5"/>
        <v>160.4</v>
      </c>
      <c r="F35" s="23">
        <f t="shared" si="6"/>
        <v>3.6999999999999962</v>
      </c>
      <c r="G35" s="17" t="s">
        <v>505</v>
      </c>
      <c r="H35" s="46" t="s">
        <v>127</v>
      </c>
      <c r="I35" s="47" t="s">
        <v>479</v>
      </c>
      <c r="J35" s="46" t="s">
        <v>498</v>
      </c>
      <c r="K35" s="48" t="str">
        <f t="shared" si="3"/>
        <v>V,C</v>
      </c>
    </row>
    <row r="36" spans="1:11" ht="17" thickBot="1" x14ac:dyDescent="0.25">
      <c r="A36" s="15">
        <v>35</v>
      </c>
      <c r="B36" s="44">
        <v>2.0613425925925925E-3</v>
      </c>
      <c r="C36" s="45">
        <f t="shared" si="4"/>
        <v>4.6296296296296016E-6</v>
      </c>
      <c r="D36" s="45">
        <v>2.0659722222222221E-3</v>
      </c>
      <c r="E36" s="23">
        <f t="shared" si="5"/>
        <v>164.1</v>
      </c>
      <c r="F36" s="23">
        <f t="shared" si="6"/>
        <v>0.39999999999999758</v>
      </c>
      <c r="G36" s="17" t="s">
        <v>39</v>
      </c>
      <c r="H36" s="46" t="s">
        <v>493</v>
      </c>
      <c r="I36" s="47" t="s">
        <v>467</v>
      </c>
      <c r="J36" s="46" t="s">
        <v>499</v>
      </c>
      <c r="K36" s="48" t="str">
        <f t="shared" si="3"/>
        <v>Y,R</v>
      </c>
    </row>
    <row r="37" spans="1:11" ht="17" thickBot="1" x14ac:dyDescent="0.25">
      <c r="A37" s="15">
        <v>36</v>
      </c>
      <c r="B37" s="44">
        <v>2.0659722222222221E-3</v>
      </c>
      <c r="C37" s="45">
        <f t="shared" si="4"/>
        <v>5.0925925925926051E-5</v>
      </c>
      <c r="D37" s="45">
        <v>2.1168981481481481E-3</v>
      </c>
      <c r="E37" s="23">
        <f t="shared" si="5"/>
        <v>164.5</v>
      </c>
      <c r="F37" s="23">
        <f t="shared" si="6"/>
        <v>4.400000000000011</v>
      </c>
      <c r="G37" s="17" t="s">
        <v>40</v>
      </c>
      <c r="H37" s="46" t="s">
        <v>127</v>
      </c>
      <c r="I37" s="47" t="s">
        <v>462</v>
      </c>
      <c r="J37" s="46" t="s">
        <v>497</v>
      </c>
      <c r="K37" s="48" t="str">
        <f t="shared" si="3"/>
        <v>V,I</v>
      </c>
    </row>
    <row r="38" spans="1:11" ht="17" thickBot="1" x14ac:dyDescent="0.25">
      <c r="A38" s="15">
        <v>37</v>
      </c>
      <c r="B38" s="44">
        <v>2.1168981481481481E-3</v>
      </c>
      <c r="C38" s="45">
        <f t="shared" si="4"/>
        <v>4.3981481481481649E-5</v>
      </c>
      <c r="D38" s="45">
        <v>2.1608796296296298E-3</v>
      </c>
      <c r="E38" s="23">
        <f t="shared" si="5"/>
        <v>168.9</v>
      </c>
      <c r="F38" s="23">
        <f t="shared" si="6"/>
        <v>3.8000000000000145</v>
      </c>
      <c r="G38" s="17" t="s">
        <v>41</v>
      </c>
      <c r="H38" s="46" t="s">
        <v>493</v>
      </c>
      <c r="I38" s="47" t="s">
        <v>477</v>
      </c>
      <c r="J38" s="46" t="s">
        <v>498</v>
      </c>
      <c r="K38" s="48" t="str">
        <f t="shared" si="3"/>
        <v>Y,C</v>
      </c>
    </row>
    <row r="39" spans="1:11" ht="17" thickBot="1" x14ac:dyDescent="0.25">
      <c r="A39" s="15">
        <v>38</v>
      </c>
      <c r="B39" s="44">
        <v>2.1608796296296298E-3</v>
      </c>
      <c r="C39" s="45">
        <f t="shared" si="4"/>
        <v>2.6620370370369992E-5</v>
      </c>
      <c r="D39" s="45">
        <v>2.1643518518518518E-3</v>
      </c>
      <c r="E39" s="23">
        <f t="shared" si="5"/>
        <v>172.70000000000002</v>
      </c>
      <c r="F39" s="23">
        <f t="shared" si="6"/>
        <v>2.2999999999999674</v>
      </c>
      <c r="G39" s="17" t="s">
        <v>42</v>
      </c>
      <c r="H39" s="46" t="s">
        <v>495</v>
      </c>
      <c r="I39" s="47" t="s">
        <v>479</v>
      </c>
      <c r="J39" s="46" t="s">
        <v>498</v>
      </c>
      <c r="K39" s="48" t="str">
        <f t="shared" si="3"/>
        <v>Z,C</v>
      </c>
    </row>
    <row r="40" spans="1:11" ht="17" thickBot="1" x14ac:dyDescent="0.25">
      <c r="A40" s="15">
        <v>39</v>
      </c>
      <c r="B40" s="44">
        <v>2.1874999999999998E-3</v>
      </c>
      <c r="C40" s="45">
        <f t="shared" si="4"/>
        <v>1.1921296296296333E-4</v>
      </c>
      <c r="D40" s="45">
        <v>2.3067129629629631E-3</v>
      </c>
      <c r="E40" s="23">
        <f t="shared" si="5"/>
        <v>174.99999999999997</v>
      </c>
      <c r="F40" s="23">
        <f t="shared" si="6"/>
        <v>10.300000000000031</v>
      </c>
      <c r="G40" s="17" t="s">
        <v>43</v>
      </c>
      <c r="H40" s="46" t="s">
        <v>14</v>
      </c>
      <c r="I40" s="47" t="s">
        <v>490</v>
      </c>
      <c r="J40" s="46" t="s">
        <v>504</v>
      </c>
      <c r="K40" s="48" t="str">
        <f t="shared" si="3"/>
        <v>ALL,M</v>
      </c>
    </row>
    <row r="41" spans="1:11" ht="17" thickBot="1" x14ac:dyDescent="0.25">
      <c r="A41" s="15">
        <v>40</v>
      </c>
      <c r="B41" s="44">
        <v>2.3067129629629631E-3</v>
      </c>
      <c r="C41" s="45">
        <f t="shared" si="4"/>
        <v>4.7453703703703633E-5</v>
      </c>
      <c r="D41" s="45">
        <v>2.3541666666666667E-3</v>
      </c>
      <c r="E41" s="23">
        <f t="shared" si="5"/>
        <v>185.3</v>
      </c>
      <c r="F41" s="23">
        <f t="shared" si="6"/>
        <v>4.0999999999999943</v>
      </c>
      <c r="G41" s="17" t="s">
        <v>44</v>
      </c>
      <c r="H41" s="46" t="s">
        <v>493</v>
      </c>
      <c r="I41" s="47" t="s">
        <v>462</v>
      </c>
      <c r="J41" s="46" t="s">
        <v>497</v>
      </c>
      <c r="K41" s="48" t="str">
        <f t="shared" si="3"/>
        <v>Y,I</v>
      </c>
    </row>
    <row r="42" spans="1:11" ht="17" thickBot="1" x14ac:dyDescent="0.25">
      <c r="A42" s="15">
        <v>41</v>
      </c>
      <c r="B42" s="44">
        <v>2.3541666666666667E-3</v>
      </c>
      <c r="C42" s="45">
        <f t="shared" si="4"/>
        <v>1.1805555555555571E-4</v>
      </c>
      <c r="D42" s="45">
        <v>2.4722222222222224E-3</v>
      </c>
      <c r="E42" s="23">
        <f t="shared" si="5"/>
        <v>189.4</v>
      </c>
      <c r="F42" s="23">
        <f t="shared" si="6"/>
        <v>10.200000000000014</v>
      </c>
      <c r="G42" s="17" t="s">
        <v>43</v>
      </c>
      <c r="H42" s="46" t="s">
        <v>14</v>
      </c>
      <c r="I42" s="47" t="s">
        <v>490</v>
      </c>
      <c r="J42" s="46" t="s">
        <v>504</v>
      </c>
      <c r="K42" s="48" t="str">
        <f t="shared" si="3"/>
        <v>ALL,M</v>
      </c>
    </row>
    <row r="43" spans="1:11" ht="17" thickBot="1" x14ac:dyDescent="0.25">
      <c r="A43" s="15">
        <v>42</v>
      </c>
      <c r="B43" s="44">
        <v>2.4722222222222224E-3</v>
      </c>
      <c r="C43" s="45">
        <f t="shared" si="4"/>
        <v>7.638888888888886E-5</v>
      </c>
      <c r="D43" s="45">
        <v>2.5486111111111113E-3</v>
      </c>
      <c r="E43" s="23">
        <f t="shared" si="5"/>
        <v>199.60000000000002</v>
      </c>
      <c r="F43" s="23">
        <f t="shared" si="6"/>
        <v>6.5999999999999979</v>
      </c>
      <c r="G43" s="17" t="s">
        <v>45</v>
      </c>
      <c r="H43" s="46" t="s">
        <v>128</v>
      </c>
      <c r="I43" s="47" t="s">
        <v>479</v>
      </c>
      <c r="J43" s="46" t="s">
        <v>498</v>
      </c>
      <c r="K43" s="48" t="str">
        <f t="shared" si="3"/>
        <v>W,C</v>
      </c>
    </row>
    <row r="44" spans="1:11" ht="17" thickBot="1" x14ac:dyDescent="0.25">
      <c r="A44" s="15">
        <v>43</v>
      </c>
      <c r="B44" s="44">
        <v>2.5486111111111113E-3</v>
      </c>
      <c r="C44" s="45">
        <f t="shared" si="4"/>
        <v>1.7361111111111223E-5</v>
      </c>
      <c r="D44" s="45">
        <v>2.5497685185185185E-3</v>
      </c>
      <c r="E44" s="23">
        <f t="shared" si="5"/>
        <v>206.20000000000002</v>
      </c>
      <c r="F44" s="23">
        <f t="shared" si="6"/>
        <v>1.5000000000000098</v>
      </c>
      <c r="G44" s="17" t="s">
        <v>46</v>
      </c>
      <c r="H44" s="46" t="s">
        <v>493</v>
      </c>
      <c r="I44" s="47" t="s">
        <v>469</v>
      </c>
      <c r="J44" s="46" t="s">
        <v>499</v>
      </c>
      <c r="K44" s="48" t="str">
        <f t="shared" si="3"/>
        <v>Y,R</v>
      </c>
    </row>
    <row r="45" spans="1:11" ht="17" thickBot="1" x14ac:dyDescent="0.25">
      <c r="A45" s="15">
        <v>44</v>
      </c>
      <c r="B45" s="44">
        <v>2.5659722222222225E-3</v>
      </c>
      <c r="C45" s="45">
        <f t="shared" si="4"/>
        <v>2.6620370370369992E-5</v>
      </c>
      <c r="D45" s="45">
        <v>2.5729166666666665E-3</v>
      </c>
      <c r="E45" s="23">
        <f t="shared" si="5"/>
        <v>207.70000000000002</v>
      </c>
      <c r="F45" s="23">
        <f t="shared" si="6"/>
        <v>2.2999999999999674</v>
      </c>
      <c r="G45" s="17" t="s">
        <v>47</v>
      </c>
      <c r="H45" s="46" t="s">
        <v>128</v>
      </c>
      <c r="I45" s="47" t="s">
        <v>479</v>
      </c>
      <c r="J45" s="46" t="s">
        <v>498</v>
      </c>
      <c r="K45" s="48" t="str">
        <f t="shared" si="3"/>
        <v>W,C</v>
      </c>
    </row>
    <row r="46" spans="1:11" ht="17" thickBot="1" x14ac:dyDescent="0.25">
      <c r="A46" s="15">
        <v>45</v>
      </c>
      <c r="B46" s="44">
        <v>2.5925925925925925E-3</v>
      </c>
      <c r="C46" s="45">
        <f t="shared" si="4"/>
        <v>2.4305555555555625E-5</v>
      </c>
      <c r="D46" s="45">
        <v>2.6168981481481481E-3</v>
      </c>
      <c r="E46" s="23">
        <f t="shared" si="5"/>
        <v>210</v>
      </c>
      <c r="F46" s="23">
        <f t="shared" si="6"/>
        <v>2.1000000000000059</v>
      </c>
      <c r="G46" s="17" t="s">
        <v>48</v>
      </c>
      <c r="H46" s="46" t="s">
        <v>494</v>
      </c>
      <c r="I46" s="47" t="s">
        <v>462</v>
      </c>
      <c r="J46" s="46" t="s">
        <v>497</v>
      </c>
      <c r="K46" s="48" t="str">
        <f t="shared" si="3"/>
        <v>X,I</v>
      </c>
    </row>
    <row r="47" spans="1:11" ht="17" thickBot="1" x14ac:dyDescent="0.25">
      <c r="A47" s="15">
        <v>46</v>
      </c>
      <c r="B47" s="44">
        <v>2.6168981481481481E-3</v>
      </c>
      <c r="C47" s="45">
        <f t="shared" si="4"/>
        <v>4.8611111111111251E-5</v>
      </c>
      <c r="D47" s="45">
        <v>2.6655092592592594E-3</v>
      </c>
      <c r="E47" s="23">
        <f t="shared" si="5"/>
        <v>212.1</v>
      </c>
      <c r="F47" s="23">
        <f t="shared" si="6"/>
        <v>4.2000000000000117</v>
      </c>
      <c r="G47" s="17" t="s">
        <v>49</v>
      </c>
      <c r="H47" s="46" t="s">
        <v>495</v>
      </c>
      <c r="I47" s="47" t="s">
        <v>467</v>
      </c>
      <c r="J47" s="46" t="s">
        <v>499</v>
      </c>
      <c r="K47" s="48" t="str">
        <f t="shared" si="3"/>
        <v>Z,R</v>
      </c>
    </row>
    <row r="48" spans="1:11" ht="17" thickBot="1" x14ac:dyDescent="0.25">
      <c r="A48" s="15">
        <v>47</v>
      </c>
      <c r="B48" s="44">
        <v>2.6655092592592594E-3</v>
      </c>
      <c r="C48" s="45">
        <f t="shared" si="4"/>
        <v>1.446759259259257E-4</v>
      </c>
      <c r="D48" s="45">
        <v>2.8101851851851851E-3</v>
      </c>
      <c r="E48" s="23">
        <f t="shared" si="5"/>
        <v>216.3</v>
      </c>
      <c r="F48" s="23">
        <f t="shared" si="6"/>
        <v>12.49999999999998</v>
      </c>
      <c r="G48" s="17" t="s">
        <v>50</v>
      </c>
      <c r="H48" s="46" t="s">
        <v>500</v>
      </c>
      <c r="I48" s="47" t="s">
        <v>490</v>
      </c>
      <c r="J48" s="46" t="s">
        <v>504</v>
      </c>
      <c r="K48" s="48" t="str">
        <f t="shared" si="3"/>
        <v>SOME,M</v>
      </c>
    </row>
    <row r="49" spans="1:11" ht="17" thickBot="1" x14ac:dyDescent="0.25">
      <c r="A49" s="15">
        <v>48</v>
      </c>
      <c r="B49" s="44">
        <v>2.8101851851851851E-3</v>
      </c>
      <c r="C49" s="45">
        <f t="shared" si="4"/>
        <v>1.1574074074074438E-5</v>
      </c>
      <c r="D49" s="45">
        <v>2.8217592592592595E-3</v>
      </c>
      <c r="E49" s="23">
        <f t="shared" si="5"/>
        <v>228.79999999999998</v>
      </c>
      <c r="F49" s="23">
        <f t="shared" si="6"/>
        <v>1.0000000000000315</v>
      </c>
      <c r="G49" s="17" t="s">
        <v>51</v>
      </c>
      <c r="H49" s="46" t="s">
        <v>127</v>
      </c>
      <c r="I49" s="47" t="s">
        <v>462</v>
      </c>
      <c r="J49" s="46" t="s">
        <v>497</v>
      </c>
      <c r="K49" s="48" t="str">
        <f t="shared" si="3"/>
        <v>V,I</v>
      </c>
    </row>
    <row r="50" spans="1:11" ht="17" thickBot="1" x14ac:dyDescent="0.25">
      <c r="A50" s="15">
        <v>49</v>
      </c>
      <c r="B50" s="44">
        <v>2.8217592592592595E-3</v>
      </c>
      <c r="C50" s="45">
        <f t="shared" si="4"/>
        <v>1.3888888888888371E-5</v>
      </c>
      <c r="D50" s="45">
        <v>2.8263888888888891E-3</v>
      </c>
      <c r="E50" s="23">
        <f t="shared" si="5"/>
        <v>229.8</v>
      </c>
      <c r="F50" s="23">
        <f t="shared" si="6"/>
        <v>1.1999999999999553</v>
      </c>
      <c r="G50" s="17" t="s">
        <v>29</v>
      </c>
      <c r="H50" s="46" t="s">
        <v>495</v>
      </c>
      <c r="I50" s="47" t="s">
        <v>467</v>
      </c>
      <c r="J50" s="46" t="s">
        <v>499</v>
      </c>
      <c r="K50" s="48" t="str">
        <f t="shared" si="3"/>
        <v>Z,R</v>
      </c>
    </row>
    <row r="51" spans="1:11" ht="17" thickBot="1" x14ac:dyDescent="0.25">
      <c r="A51" s="15">
        <v>50</v>
      </c>
      <c r="B51" s="44">
        <v>2.8356481481481479E-3</v>
      </c>
      <c r="C51" s="45">
        <f t="shared" si="4"/>
        <v>1.1574074074074004E-5</v>
      </c>
      <c r="D51" s="45">
        <v>2.8333333333333335E-3</v>
      </c>
      <c r="E51" s="23">
        <f t="shared" si="5"/>
        <v>230.99999999999997</v>
      </c>
      <c r="F51" s="23">
        <f t="shared" si="6"/>
        <v>0.999999999999994</v>
      </c>
      <c r="G51" s="17" t="s">
        <v>29</v>
      </c>
      <c r="H51" s="46" t="s">
        <v>128</v>
      </c>
      <c r="I51" s="47" t="s">
        <v>467</v>
      </c>
      <c r="J51" s="46" t="s">
        <v>499</v>
      </c>
      <c r="K51" s="48" t="str">
        <f t="shared" si="3"/>
        <v>W,R</v>
      </c>
    </row>
    <row r="52" spans="1:11" ht="17" thickBot="1" x14ac:dyDescent="0.25">
      <c r="A52" s="15">
        <v>51</v>
      </c>
      <c r="B52" s="44">
        <v>2.8472222222222219E-3</v>
      </c>
      <c r="C52" s="45">
        <f t="shared" si="4"/>
        <v>8.5648148148148497E-5</v>
      </c>
      <c r="D52" s="45">
        <v>2.9328703703703704E-3</v>
      </c>
      <c r="E52" s="23">
        <f t="shared" si="5"/>
        <v>231.99999999999997</v>
      </c>
      <c r="F52" s="23">
        <f t="shared" si="6"/>
        <v>7.4000000000000306</v>
      </c>
      <c r="G52" s="17" t="s">
        <v>43</v>
      </c>
      <c r="H52" s="46" t="s">
        <v>500</v>
      </c>
      <c r="I52" s="47" t="s">
        <v>490</v>
      </c>
      <c r="J52" s="46" t="s">
        <v>504</v>
      </c>
      <c r="K52" s="48" t="str">
        <f t="shared" si="3"/>
        <v>SOME,M</v>
      </c>
    </row>
    <row r="53" spans="1:11" ht="17" thickBot="1" x14ac:dyDescent="0.25">
      <c r="A53" s="15">
        <v>52</v>
      </c>
      <c r="B53" s="44">
        <v>2.9328703703703704E-3</v>
      </c>
      <c r="C53" s="45">
        <f t="shared" si="4"/>
        <v>1.1689814814814766E-4</v>
      </c>
      <c r="D53" s="45">
        <v>2.9340277777777772E-3</v>
      </c>
      <c r="E53" s="23">
        <f t="shared" si="5"/>
        <v>239.4</v>
      </c>
      <c r="F53" s="23">
        <f t="shared" si="6"/>
        <v>10.099999999999957</v>
      </c>
      <c r="G53" s="17" t="s">
        <v>52</v>
      </c>
      <c r="H53" s="46" t="s">
        <v>494</v>
      </c>
      <c r="I53" s="47" t="s">
        <v>462</v>
      </c>
      <c r="J53" s="46" t="s">
        <v>497</v>
      </c>
      <c r="K53" s="48" t="str">
        <f t="shared" si="3"/>
        <v>X,I</v>
      </c>
    </row>
    <row r="54" spans="1:11" ht="17" thickBot="1" x14ac:dyDescent="0.25">
      <c r="A54" s="15">
        <v>53</v>
      </c>
      <c r="B54" s="44">
        <v>3.0497685185185181E-3</v>
      </c>
      <c r="C54" s="45">
        <f t="shared" si="4"/>
        <v>5.324074074074172E-5</v>
      </c>
      <c r="D54" s="45">
        <v>3.1030092592592598E-3</v>
      </c>
      <c r="E54" s="23">
        <f t="shared" si="5"/>
        <v>249.49999999999994</v>
      </c>
      <c r="F54" s="23">
        <f t="shared" si="6"/>
        <v>4.6000000000000849</v>
      </c>
      <c r="G54" s="17" t="s">
        <v>43</v>
      </c>
      <c r="H54" s="46" t="s">
        <v>500</v>
      </c>
      <c r="I54" s="47" t="s">
        <v>490</v>
      </c>
      <c r="J54" s="46" t="s">
        <v>504</v>
      </c>
      <c r="K54" s="48" t="str">
        <f t="shared" si="3"/>
        <v>SOME,M</v>
      </c>
    </row>
    <row r="55" spans="1:11" ht="17" thickBot="1" x14ac:dyDescent="0.25">
      <c r="A55" s="15">
        <v>54</v>
      </c>
      <c r="B55" s="44">
        <v>3.1030092592592598E-3</v>
      </c>
      <c r="C55" s="45">
        <f t="shared" si="4"/>
        <v>6.1342592592592005E-5</v>
      </c>
      <c r="D55" s="45">
        <v>3.1435185185185181E-3</v>
      </c>
      <c r="E55" s="23">
        <f t="shared" si="5"/>
        <v>254.10000000000002</v>
      </c>
      <c r="F55" s="23">
        <f t="shared" si="6"/>
        <v>5.2999999999999492</v>
      </c>
      <c r="G55" s="17" t="s">
        <v>53</v>
      </c>
      <c r="H55" s="46" t="s">
        <v>495</v>
      </c>
      <c r="I55" s="47" t="s">
        <v>462</v>
      </c>
      <c r="J55" s="46" t="s">
        <v>497</v>
      </c>
      <c r="K55" s="48" t="str">
        <f t="shared" si="3"/>
        <v>Z,I</v>
      </c>
    </row>
    <row r="56" spans="1:11" ht="17" thickBot="1" x14ac:dyDescent="0.25">
      <c r="A56" s="15">
        <v>55</v>
      </c>
      <c r="B56" s="44">
        <v>3.1643518518518518E-3</v>
      </c>
      <c r="C56" s="45">
        <f t="shared" si="4"/>
        <v>3.5879629629629629E-5</v>
      </c>
      <c r="D56" s="45">
        <v>3.2002314814814814E-3</v>
      </c>
      <c r="E56" s="23">
        <f t="shared" si="5"/>
        <v>259.39999999999998</v>
      </c>
      <c r="F56" s="23">
        <f t="shared" si="6"/>
        <v>3.1</v>
      </c>
      <c r="G56" s="17" t="s">
        <v>54</v>
      </c>
      <c r="H56" s="46" t="s">
        <v>127</v>
      </c>
      <c r="I56" s="47" t="s">
        <v>479</v>
      </c>
      <c r="J56" s="46" t="s">
        <v>498</v>
      </c>
      <c r="K56" s="48" t="str">
        <f t="shared" si="3"/>
        <v>V,C</v>
      </c>
    </row>
    <row r="57" spans="1:11" ht="17" thickBot="1" x14ac:dyDescent="0.25">
      <c r="A57" s="15">
        <v>56</v>
      </c>
      <c r="B57" s="44">
        <v>3.2002314814814814E-3</v>
      </c>
      <c r="C57" s="45">
        <f t="shared" si="4"/>
        <v>4.7453703703703633E-5</v>
      </c>
      <c r="D57" s="45">
        <v>3.201388888888889E-3</v>
      </c>
      <c r="E57" s="23">
        <f t="shared" si="5"/>
        <v>262.5</v>
      </c>
      <c r="F57" s="23">
        <f t="shared" si="6"/>
        <v>4.0999999999999943</v>
      </c>
      <c r="G57" s="17" t="s">
        <v>55</v>
      </c>
      <c r="H57" s="46" t="s">
        <v>493</v>
      </c>
      <c r="I57" s="47" t="s">
        <v>479</v>
      </c>
      <c r="J57" s="46" t="s">
        <v>498</v>
      </c>
      <c r="K57" s="48" t="str">
        <f t="shared" si="3"/>
        <v>Y,C</v>
      </c>
    </row>
    <row r="58" spans="1:11" ht="17" thickBot="1" x14ac:dyDescent="0.25">
      <c r="A58" s="15">
        <v>57</v>
      </c>
      <c r="B58" s="44">
        <v>3.2476851851851851E-3</v>
      </c>
      <c r="C58" s="45">
        <f t="shared" si="4"/>
        <v>4.2824074074074032E-5</v>
      </c>
      <c r="D58" s="45">
        <v>3.2905092592592591E-3</v>
      </c>
      <c r="E58" s="23">
        <f t="shared" si="5"/>
        <v>266.59999999999997</v>
      </c>
      <c r="F58" s="23">
        <f t="shared" si="6"/>
        <v>3.6999999999999962</v>
      </c>
      <c r="G58" s="17" t="s">
        <v>56</v>
      </c>
      <c r="H58" s="46" t="s">
        <v>495</v>
      </c>
      <c r="I58" s="47" t="s">
        <v>467</v>
      </c>
      <c r="J58" s="46" t="s">
        <v>499</v>
      </c>
      <c r="K58" s="48" t="str">
        <f t="shared" si="3"/>
        <v>Z,R</v>
      </c>
    </row>
    <row r="59" spans="1:11" ht="17" thickBot="1" x14ac:dyDescent="0.25">
      <c r="A59" s="15">
        <v>58</v>
      </c>
      <c r="B59" s="44">
        <v>3.2905092592592591E-3</v>
      </c>
      <c r="C59" s="45">
        <f t="shared" si="4"/>
        <v>7.2916666666666876E-5</v>
      </c>
      <c r="D59" s="45">
        <v>3.363425925925926E-3</v>
      </c>
      <c r="E59" s="23">
        <f t="shared" si="5"/>
        <v>270.3</v>
      </c>
      <c r="F59" s="23">
        <f t="shared" si="6"/>
        <v>6.3000000000000185</v>
      </c>
      <c r="G59" s="17" t="s">
        <v>43</v>
      </c>
      <c r="H59" s="46" t="s">
        <v>500</v>
      </c>
      <c r="I59" s="47" t="s">
        <v>490</v>
      </c>
      <c r="J59" s="46" t="s">
        <v>504</v>
      </c>
      <c r="K59" s="48" t="str">
        <f t="shared" si="3"/>
        <v>SOME,M</v>
      </c>
    </row>
    <row r="60" spans="1:11" ht="17" thickBot="1" x14ac:dyDescent="0.25">
      <c r="A60" s="15">
        <v>59</v>
      </c>
      <c r="B60" s="44">
        <v>3.363425925925926E-3</v>
      </c>
      <c r="C60" s="45">
        <f t="shared" si="4"/>
        <v>1.0995370370370412E-4</v>
      </c>
      <c r="D60" s="45">
        <v>3.3645833333333336E-3</v>
      </c>
      <c r="E60" s="23">
        <f t="shared" si="5"/>
        <v>276.60000000000002</v>
      </c>
      <c r="F60" s="23">
        <f t="shared" si="6"/>
        <v>9.5000000000000355</v>
      </c>
      <c r="G60" s="17" t="s">
        <v>57</v>
      </c>
      <c r="H60" s="46" t="s">
        <v>127</v>
      </c>
      <c r="I60" s="47" t="s">
        <v>462</v>
      </c>
      <c r="J60" s="46" t="s">
        <v>497</v>
      </c>
      <c r="K60" s="48" t="str">
        <f t="shared" si="3"/>
        <v>V,I</v>
      </c>
    </row>
    <row r="61" spans="1:11" ht="17" thickBot="1" x14ac:dyDescent="0.25">
      <c r="A61" s="15">
        <v>60</v>
      </c>
      <c r="B61" s="44">
        <v>3.4733796296296301E-3</v>
      </c>
      <c r="C61" s="45">
        <f t="shared" si="4"/>
        <v>4.2824074074073598E-5</v>
      </c>
      <c r="D61" s="45">
        <v>3.5162037037037037E-3</v>
      </c>
      <c r="E61" s="23">
        <f t="shared" si="5"/>
        <v>286.10000000000002</v>
      </c>
      <c r="F61" s="23">
        <f t="shared" si="6"/>
        <v>3.6999999999999589</v>
      </c>
      <c r="G61" s="17" t="s">
        <v>58</v>
      </c>
      <c r="H61" s="46" t="s">
        <v>128</v>
      </c>
      <c r="I61" s="47" t="s">
        <v>467</v>
      </c>
      <c r="J61" s="46" t="s">
        <v>499</v>
      </c>
      <c r="K61" s="48" t="str">
        <f t="shared" si="3"/>
        <v>W,R</v>
      </c>
    </row>
    <row r="62" spans="1:11" ht="17" thickBot="1" x14ac:dyDescent="0.25">
      <c r="A62" s="15">
        <v>61</v>
      </c>
      <c r="B62" s="44">
        <v>3.5162037037037037E-3</v>
      </c>
      <c r="C62" s="45">
        <f t="shared" si="4"/>
        <v>1.9675925925926024E-5</v>
      </c>
      <c r="D62" s="45">
        <v>3.5358796296296297E-3</v>
      </c>
      <c r="E62" s="23">
        <f t="shared" si="5"/>
        <v>289.8</v>
      </c>
      <c r="F62" s="23">
        <f t="shared" si="6"/>
        <v>1.7000000000000084</v>
      </c>
      <c r="G62" s="17" t="s">
        <v>59</v>
      </c>
      <c r="H62" s="46" t="s">
        <v>495</v>
      </c>
      <c r="I62" s="47" t="s">
        <v>482</v>
      </c>
      <c r="J62" s="46" t="s">
        <v>498</v>
      </c>
      <c r="K62" s="48" t="str">
        <f t="shared" si="3"/>
        <v>Z,C</v>
      </c>
    </row>
    <row r="63" spans="1:11" ht="17" thickBot="1" x14ac:dyDescent="0.25">
      <c r="A63" s="15">
        <v>62</v>
      </c>
      <c r="B63" s="44">
        <v>3.5358796296296297E-3</v>
      </c>
      <c r="C63" s="45">
        <f t="shared" si="4"/>
        <v>6.4814814814814423E-5</v>
      </c>
      <c r="D63" s="45">
        <v>3.6006944444444441E-3</v>
      </c>
      <c r="E63" s="23">
        <f t="shared" si="5"/>
        <v>291.5</v>
      </c>
      <c r="F63" s="23">
        <f t="shared" si="6"/>
        <v>5.5999999999999659</v>
      </c>
      <c r="G63" s="17" t="s">
        <v>60</v>
      </c>
      <c r="H63" s="46" t="s">
        <v>127</v>
      </c>
      <c r="I63" s="47" t="s">
        <v>477</v>
      </c>
      <c r="J63" s="46" t="s">
        <v>498</v>
      </c>
      <c r="K63" s="48" t="str">
        <f t="shared" si="3"/>
        <v>V,C</v>
      </c>
    </row>
    <row r="64" spans="1:11" ht="17" thickBot="1" x14ac:dyDescent="0.25">
      <c r="A64" s="15">
        <v>63</v>
      </c>
      <c r="B64" s="44">
        <v>3.6006944444444441E-3</v>
      </c>
      <c r="C64" s="45">
        <f t="shared" si="4"/>
        <v>5.5555555555555653E-5</v>
      </c>
      <c r="D64" s="45">
        <v>3.6018518518518522E-3</v>
      </c>
      <c r="E64" s="23">
        <f t="shared" si="5"/>
        <v>297.09999999999997</v>
      </c>
      <c r="F64" s="23">
        <f t="shared" si="6"/>
        <v>4.8000000000000087</v>
      </c>
      <c r="G64" s="17" t="s">
        <v>42</v>
      </c>
      <c r="H64" s="46" t="s">
        <v>495</v>
      </c>
      <c r="I64" s="47" t="s">
        <v>479</v>
      </c>
      <c r="J64" s="46" t="s">
        <v>498</v>
      </c>
      <c r="K64" s="48" t="str">
        <f t="shared" si="3"/>
        <v>Z,C</v>
      </c>
    </row>
    <row r="65" spans="1:11" ht="17" thickBot="1" x14ac:dyDescent="0.25">
      <c r="A65" s="15">
        <v>64</v>
      </c>
      <c r="B65" s="44">
        <v>3.6562499999999998E-3</v>
      </c>
      <c r="C65" s="45">
        <f t="shared" si="4"/>
        <v>1.0300925925925929E-4</v>
      </c>
      <c r="D65" s="45">
        <v>3.7592592592592591E-3</v>
      </c>
      <c r="E65" s="23">
        <f t="shared" si="5"/>
        <v>301.89999999999998</v>
      </c>
      <c r="F65" s="23">
        <f t="shared" si="6"/>
        <v>8.9000000000000021</v>
      </c>
      <c r="G65" s="17" t="s">
        <v>61</v>
      </c>
      <c r="H65" s="46" t="s">
        <v>127</v>
      </c>
      <c r="I65" s="47" t="s">
        <v>479</v>
      </c>
      <c r="J65" s="46" t="s">
        <v>498</v>
      </c>
      <c r="K65" s="48" t="str">
        <f t="shared" si="3"/>
        <v>V,C</v>
      </c>
    </row>
    <row r="66" spans="1:11" ht="17" thickBot="1" x14ac:dyDescent="0.25">
      <c r="A66" s="15">
        <v>65</v>
      </c>
      <c r="B66" s="44">
        <v>3.7592592592592591E-3</v>
      </c>
      <c r="C66" s="45">
        <f t="shared" ref="C66:C97" si="7">SUM(B67-B66)</f>
        <v>3.5879629629630063E-5</v>
      </c>
      <c r="D66" s="45">
        <v>3.7951388888888891E-3</v>
      </c>
      <c r="E66" s="23">
        <f t="shared" ref="E66:E97" si="8">SUM(B66*86400)-14</f>
        <v>310.8</v>
      </c>
      <c r="F66" s="23">
        <f t="shared" ref="F66:F97" si="9">SUM(C66*86400)</f>
        <v>3.1000000000000374</v>
      </c>
      <c r="G66" s="17" t="s">
        <v>62</v>
      </c>
      <c r="H66" s="46" t="s">
        <v>495</v>
      </c>
      <c r="I66" s="47" t="s">
        <v>467</v>
      </c>
      <c r="J66" s="46" t="s">
        <v>499</v>
      </c>
      <c r="K66" s="48" t="str">
        <f t="shared" si="3"/>
        <v>Z,R</v>
      </c>
    </row>
    <row r="67" spans="1:11" ht="17" thickBot="1" x14ac:dyDescent="0.25">
      <c r="A67" s="15">
        <v>66</v>
      </c>
      <c r="B67" s="44">
        <v>3.7951388888888891E-3</v>
      </c>
      <c r="C67" s="45">
        <f t="shared" si="7"/>
        <v>5.671296296296327E-5</v>
      </c>
      <c r="D67" s="45">
        <v>3.7962962962962963E-3</v>
      </c>
      <c r="E67" s="23">
        <f t="shared" si="8"/>
        <v>313.90000000000003</v>
      </c>
      <c r="F67" s="23">
        <f t="shared" si="9"/>
        <v>4.900000000000027</v>
      </c>
      <c r="G67" s="17" t="s">
        <v>43</v>
      </c>
      <c r="H67" s="46" t="s">
        <v>500</v>
      </c>
      <c r="I67" s="47" t="s">
        <v>490</v>
      </c>
      <c r="J67" s="46" t="s">
        <v>504</v>
      </c>
      <c r="K67" s="48" t="str">
        <f t="shared" ref="K67:K130" si="10">CONCATENATE(H67,",", J67)</f>
        <v>SOME,M</v>
      </c>
    </row>
    <row r="68" spans="1:11" ht="17" thickBot="1" x14ac:dyDescent="0.25">
      <c r="A68" s="15">
        <v>67</v>
      </c>
      <c r="B68" s="44">
        <v>3.8518518518518524E-3</v>
      </c>
      <c r="C68" s="45">
        <f t="shared" si="7"/>
        <v>5.5555555555554786E-5</v>
      </c>
      <c r="D68" s="45">
        <v>3.9074074074074072E-3</v>
      </c>
      <c r="E68" s="23">
        <f t="shared" si="8"/>
        <v>318.80000000000007</v>
      </c>
      <c r="F68" s="23">
        <f t="shared" si="9"/>
        <v>4.7999999999999332</v>
      </c>
      <c r="G68" s="17" t="s">
        <v>63</v>
      </c>
      <c r="H68" s="46" t="s">
        <v>493</v>
      </c>
      <c r="I68" s="47" t="s">
        <v>479</v>
      </c>
      <c r="J68" s="46" t="s">
        <v>498</v>
      </c>
      <c r="K68" s="48" t="str">
        <f t="shared" si="10"/>
        <v>Y,C</v>
      </c>
    </row>
    <row r="69" spans="1:11" ht="17" thickBot="1" x14ac:dyDescent="0.25">
      <c r="A69" s="15">
        <v>68</v>
      </c>
      <c r="B69" s="44">
        <v>3.9074074074074072E-3</v>
      </c>
      <c r="C69" s="45">
        <f t="shared" si="7"/>
        <v>3.7037037037036813E-5</v>
      </c>
      <c r="D69" s="45">
        <v>3.944444444444444E-3</v>
      </c>
      <c r="E69" s="23">
        <f t="shared" si="8"/>
        <v>323.59999999999997</v>
      </c>
      <c r="F69" s="23">
        <f t="shared" si="9"/>
        <v>3.1999999999999806</v>
      </c>
      <c r="G69" s="17" t="s">
        <v>64</v>
      </c>
      <c r="H69" s="46" t="s">
        <v>495</v>
      </c>
      <c r="I69" s="47" t="s">
        <v>462</v>
      </c>
      <c r="J69" s="46" t="s">
        <v>497</v>
      </c>
      <c r="K69" s="48" t="str">
        <f t="shared" si="10"/>
        <v>Z,I</v>
      </c>
    </row>
    <row r="70" spans="1:11" ht="17" thickBot="1" x14ac:dyDescent="0.25">
      <c r="A70" s="15">
        <v>69</v>
      </c>
      <c r="B70" s="44">
        <v>3.944444444444444E-3</v>
      </c>
      <c r="C70" s="45">
        <f t="shared" si="7"/>
        <v>1.3888888888889672E-5</v>
      </c>
      <c r="D70" s="45">
        <v>3.9479166666666673E-3</v>
      </c>
      <c r="E70" s="23">
        <f t="shared" si="8"/>
        <v>326.79999999999995</v>
      </c>
      <c r="F70" s="23">
        <f t="shared" si="9"/>
        <v>1.2000000000000677</v>
      </c>
      <c r="G70" s="17" t="s">
        <v>65</v>
      </c>
      <c r="H70" s="46" t="s">
        <v>127</v>
      </c>
      <c r="I70" s="47" t="s">
        <v>477</v>
      </c>
      <c r="J70" s="46" t="s">
        <v>498</v>
      </c>
      <c r="K70" s="48" t="str">
        <f t="shared" si="10"/>
        <v>V,C</v>
      </c>
    </row>
    <row r="71" spans="1:11" ht="17" thickBot="1" x14ac:dyDescent="0.25">
      <c r="A71" s="15">
        <v>70</v>
      </c>
      <c r="B71" s="44">
        <v>3.9583333333333337E-3</v>
      </c>
      <c r="C71" s="45">
        <f t="shared" si="7"/>
        <v>3.0092592592591977E-5</v>
      </c>
      <c r="D71" s="45">
        <v>3.9884259259259256E-3</v>
      </c>
      <c r="E71" s="23">
        <f t="shared" si="8"/>
        <v>328.00000000000006</v>
      </c>
      <c r="F71" s="23">
        <f t="shared" si="9"/>
        <v>2.5999999999999468</v>
      </c>
      <c r="G71" s="17" t="s">
        <v>66</v>
      </c>
      <c r="H71" s="46" t="s">
        <v>493</v>
      </c>
      <c r="I71" s="47" t="s">
        <v>479</v>
      </c>
      <c r="J71" s="46" t="s">
        <v>498</v>
      </c>
      <c r="K71" s="48" t="str">
        <f t="shared" si="10"/>
        <v>Y,C</v>
      </c>
    </row>
    <row r="72" spans="1:11" ht="17" thickBot="1" x14ac:dyDescent="0.25">
      <c r="A72" s="15">
        <v>71</v>
      </c>
      <c r="B72" s="44">
        <v>3.9884259259259256E-3</v>
      </c>
      <c r="C72" s="45">
        <f t="shared" si="7"/>
        <v>7.5231481481481677E-5</v>
      </c>
      <c r="D72" s="45">
        <v>4.0636574074074073E-3</v>
      </c>
      <c r="E72" s="23">
        <f t="shared" si="8"/>
        <v>330.59999999999997</v>
      </c>
      <c r="F72" s="23">
        <f t="shared" si="9"/>
        <v>6.5000000000000169</v>
      </c>
      <c r="G72" s="17" t="s">
        <v>43</v>
      </c>
      <c r="H72" s="46" t="s">
        <v>14</v>
      </c>
      <c r="I72" s="47" t="s">
        <v>490</v>
      </c>
      <c r="J72" s="46" t="s">
        <v>504</v>
      </c>
      <c r="K72" s="48" t="str">
        <f t="shared" si="10"/>
        <v>ALL,M</v>
      </c>
    </row>
    <row r="73" spans="1:11" ht="17" thickBot="1" x14ac:dyDescent="0.25">
      <c r="A73" s="15">
        <v>72</v>
      </c>
      <c r="B73" s="44">
        <v>4.0636574074074073E-3</v>
      </c>
      <c r="C73" s="45">
        <f t="shared" si="7"/>
        <v>0</v>
      </c>
      <c r="D73" s="45">
        <v>4.0648148148148154E-3</v>
      </c>
      <c r="E73" s="23">
        <f t="shared" si="8"/>
        <v>337.09999999999997</v>
      </c>
      <c r="F73" s="23">
        <f t="shared" si="9"/>
        <v>0</v>
      </c>
      <c r="G73" s="17" t="s">
        <v>67</v>
      </c>
      <c r="H73" s="46" t="s">
        <v>493</v>
      </c>
      <c r="I73" s="47" t="s">
        <v>475</v>
      </c>
      <c r="J73" s="46" t="s">
        <v>498</v>
      </c>
      <c r="K73" s="48" t="str">
        <f t="shared" si="10"/>
        <v>Y,C</v>
      </c>
    </row>
    <row r="74" spans="1:11" ht="17" thickBot="1" x14ac:dyDescent="0.25">
      <c r="A74" s="15">
        <v>73</v>
      </c>
      <c r="B74" s="44">
        <v>4.0636574074074073E-3</v>
      </c>
      <c r="C74" s="45">
        <f t="shared" si="7"/>
        <v>4.1666666666667282E-5</v>
      </c>
      <c r="D74" s="45">
        <v>4.1053240740740746E-3</v>
      </c>
      <c r="E74" s="23">
        <f t="shared" si="8"/>
        <v>337.09999999999997</v>
      </c>
      <c r="F74" s="23">
        <f t="shared" si="9"/>
        <v>3.6000000000000529</v>
      </c>
      <c r="G74" s="17" t="s">
        <v>68</v>
      </c>
      <c r="H74" s="46" t="s">
        <v>495</v>
      </c>
      <c r="I74" s="47" t="s">
        <v>482</v>
      </c>
      <c r="J74" s="46" t="s">
        <v>498</v>
      </c>
      <c r="K74" s="48" t="str">
        <f t="shared" si="10"/>
        <v>Z,C</v>
      </c>
    </row>
    <row r="75" spans="1:11" ht="17" thickBot="1" x14ac:dyDescent="0.25">
      <c r="A75" s="15">
        <v>74</v>
      </c>
      <c r="B75" s="44">
        <v>4.1053240740740746E-3</v>
      </c>
      <c r="C75" s="45">
        <f t="shared" si="7"/>
        <v>1.6203703703704039E-5</v>
      </c>
      <c r="D75" s="45">
        <v>4.1064814814814809E-3</v>
      </c>
      <c r="E75" s="23">
        <f t="shared" si="8"/>
        <v>340.70000000000005</v>
      </c>
      <c r="F75" s="23">
        <f t="shared" si="9"/>
        <v>1.400000000000029</v>
      </c>
      <c r="G75" s="17" t="s">
        <v>69</v>
      </c>
      <c r="H75" s="46" t="s">
        <v>493</v>
      </c>
      <c r="I75" s="47" t="s">
        <v>479</v>
      </c>
      <c r="J75" s="46" t="s">
        <v>498</v>
      </c>
      <c r="K75" s="48" t="str">
        <f t="shared" si="10"/>
        <v>Y,C</v>
      </c>
    </row>
    <row r="76" spans="1:11" ht="17" thickBot="1" x14ac:dyDescent="0.25">
      <c r="A76" s="15">
        <v>75</v>
      </c>
      <c r="B76" s="44">
        <v>4.1215277777777786E-3</v>
      </c>
      <c r="C76" s="45">
        <f t="shared" si="7"/>
        <v>6.5972222222221606E-5</v>
      </c>
      <c r="D76" s="45">
        <v>4.1875000000000002E-3</v>
      </c>
      <c r="E76" s="23">
        <f t="shared" si="8"/>
        <v>342.10000000000008</v>
      </c>
      <c r="F76" s="23">
        <f t="shared" si="9"/>
        <v>5.6999999999999469</v>
      </c>
      <c r="G76" s="17" t="s">
        <v>70</v>
      </c>
      <c r="H76" s="46" t="s">
        <v>494</v>
      </c>
      <c r="I76" s="47" t="s">
        <v>462</v>
      </c>
      <c r="J76" s="46" t="s">
        <v>497</v>
      </c>
      <c r="K76" s="48" t="str">
        <f t="shared" si="10"/>
        <v>X,I</v>
      </c>
    </row>
    <row r="77" spans="1:11" ht="17" thickBot="1" x14ac:dyDescent="0.25">
      <c r="A77" s="15">
        <v>76</v>
      </c>
      <c r="B77" s="44">
        <v>4.1875000000000002E-3</v>
      </c>
      <c r="C77" s="45">
        <f t="shared" si="7"/>
        <v>3.7037037037036813E-5</v>
      </c>
      <c r="D77" s="45">
        <v>4.1886574074074074E-3</v>
      </c>
      <c r="E77" s="23">
        <f t="shared" si="8"/>
        <v>347.8</v>
      </c>
      <c r="F77" s="23">
        <f t="shared" si="9"/>
        <v>3.1999999999999806</v>
      </c>
      <c r="G77" s="17" t="s">
        <v>71</v>
      </c>
      <c r="H77" s="46" t="s">
        <v>127</v>
      </c>
      <c r="I77" s="47" t="s">
        <v>467</v>
      </c>
      <c r="J77" s="46" t="s">
        <v>499</v>
      </c>
      <c r="K77" s="48" t="str">
        <f t="shared" si="10"/>
        <v>V,R</v>
      </c>
    </row>
    <row r="78" spans="1:11" ht="17" thickBot="1" x14ac:dyDescent="0.25">
      <c r="A78" s="15">
        <v>77</v>
      </c>
      <c r="B78" s="44">
        <v>4.2245370370370371E-3</v>
      </c>
      <c r="C78" s="45">
        <f t="shared" si="7"/>
        <v>3.4722222222222446E-5</v>
      </c>
      <c r="D78" s="45">
        <v>4.2592592592592595E-3</v>
      </c>
      <c r="E78" s="23">
        <f t="shared" si="8"/>
        <v>351</v>
      </c>
      <c r="F78" s="23">
        <f t="shared" si="9"/>
        <v>3.0000000000000195</v>
      </c>
      <c r="G78" s="17" t="s">
        <v>72</v>
      </c>
      <c r="H78" s="46" t="s">
        <v>14</v>
      </c>
      <c r="I78" s="47" t="s">
        <v>490</v>
      </c>
      <c r="J78" s="46" t="s">
        <v>504</v>
      </c>
      <c r="K78" s="48" t="str">
        <f t="shared" si="10"/>
        <v>ALL,M</v>
      </c>
    </row>
    <row r="79" spans="1:11" ht="17" thickBot="1" x14ac:dyDescent="0.25">
      <c r="A79" s="15">
        <v>78</v>
      </c>
      <c r="B79" s="44">
        <v>4.2592592592592595E-3</v>
      </c>
      <c r="C79" s="45">
        <f t="shared" si="7"/>
        <v>6.8287037037036841E-5</v>
      </c>
      <c r="D79" s="45">
        <v>4.3275462962962963E-3</v>
      </c>
      <c r="E79" s="23">
        <f t="shared" si="8"/>
        <v>354</v>
      </c>
      <c r="F79" s="23">
        <f t="shared" si="9"/>
        <v>5.8999999999999826</v>
      </c>
      <c r="G79" s="17" t="s">
        <v>43</v>
      </c>
      <c r="H79" s="46" t="s">
        <v>14</v>
      </c>
      <c r="I79" s="47" t="s">
        <v>490</v>
      </c>
      <c r="J79" s="46" t="s">
        <v>504</v>
      </c>
      <c r="K79" s="48" t="str">
        <f t="shared" si="10"/>
        <v>ALL,M</v>
      </c>
    </row>
    <row r="80" spans="1:11" ht="17" thickBot="1" x14ac:dyDescent="0.25">
      <c r="A80" s="15">
        <v>79</v>
      </c>
      <c r="B80" s="44">
        <v>4.3275462962962963E-3</v>
      </c>
      <c r="C80" s="45">
        <f t="shared" si="7"/>
        <v>1.2731481481481621E-5</v>
      </c>
      <c r="D80" s="45">
        <v>4.3287037037037035E-3</v>
      </c>
      <c r="E80" s="23">
        <f t="shared" si="8"/>
        <v>359.9</v>
      </c>
      <c r="F80" s="23">
        <f t="shared" si="9"/>
        <v>1.1000000000000121</v>
      </c>
      <c r="G80" s="17" t="s">
        <v>73</v>
      </c>
      <c r="H80" s="46" t="s">
        <v>495</v>
      </c>
      <c r="I80" s="47" t="s">
        <v>482</v>
      </c>
      <c r="J80" s="46" t="s">
        <v>498</v>
      </c>
      <c r="K80" s="48" t="str">
        <f t="shared" si="10"/>
        <v>Z,C</v>
      </c>
    </row>
    <row r="81" spans="1:11" ht="17" thickBot="1" x14ac:dyDescent="0.25">
      <c r="A81" s="15">
        <v>80</v>
      </c>
      <c r="B81" s="44">
        <v>4.340277777777778E-3</v>
      </c>
      <c r="C81" s="45">
        <f t="shared" si="7"/>
        <v>2.3148148148148008E-5</v>
      </c>
      <c r="D81" s="45">
        <v>4.3287037037037035E-3</v>
      </c>
      <c r="E81" s="23">
        <f t="shared" si="8"/>
        <v>361</v>
      </c>
      <c r="F81" s="23">
        <f t="shared" si="9"/>
        <v>1.999999999999988</v>
      </c>
      <c r="G81" s="17" t="s">
        <v>74</v>
      </c>
      <c r="H81" s="46" t="s">
        <v>493</v>
      </c>
      <c r="I81" s="47" t="s">
        <v>479</v>
      </c>
      <c r="J81" s="46" t="s">
        <v>498</v>
      </c>
      <c r="K81" s="48" t="str">
        <f t="shared" si="10"/>
        <v>Y,C</v>
      </c>
    </row>
    <row r="82" spans="1:11" ht="17" thickBot="1" x14ac:dyDescent="0.25">
      <c r="A82" s="15">
        <v>81</v>
      </c>
      <c r="B82" s="44">
        <v>4.363425925925926E-3</v>
      </c>
      <c r="C82" s="45">
        <f t="shared" si="7"/>
        <v>2.6851851851851863E-4</v>
      </c>
      <c r="D82" s="45">
        <v>4.6319444444444446E-3</v>
      </c>
      <c r="E82" s="23">
        <f t="shared" si="8"/>
        <v>363</v>
      </c>
      <c r="F82" s="23">
        <f t="shared" si="9"/>
        <v>23.20000000000001</v>
      </c>
      <c r="G82" s="17" t="s">
        <v>43</v>
      </c>
      <c r="H82" s="46" t="s">
        <v>14</v>
      </c>
      <c r="I82" s="47" t="s">
        <v>490</v>
      </c>
      <c r="J82" s="46" t="s">
        <v>504</v>
      </c>
      <c r="K82" s="48" t="str">
        <f t="shared" si="10"/>
        <v>ALL,M</v>
      </c>
    </row>
    <row r="83" spans="1:11" ht="17" thickBot="1" x14ac:dyDescent="0.25">
      <c r="A83" s="15">
        <v>82</v>
      </c>
      <c r="B83" s="44">
        <v>4.6319444444444446E-3</v>
      </c>
      <c r="C83" s="45">
        <f t="shared" si="7"/>
        <v>3.3564814814814395E-5</v>
      </c>
      <c r="D83" s="45">
        <v>4.6331018518518518E-3</v>
      </c>
      <c r="E83" s="23">
        <f t="shared" si="8"/>
        <v>386.2</v>
      </c>
      <c r="F83" s="23">
        <f t="shared" si="9"/>
        <v>2.8999999999999639</v>
      </c>
      <c r="G83" s="17" t="s">
        <v>75</v>
      </c>
      <c r="H83" s="46" t="s">
        <v>127</v>
      </c>
      <c r="I83" s="47" t="s">
        <v>462</v>
      </c>
      <c r="J83" s="46" t="s">
        <v>497</v>
      </c>
      <c r="K83" s="48" t="str">
        <f t="shared" si="10"/>
        <v>V,I</v>
      </c>
    </row>
    <row r="84" spans="1:11" ht="17" thickBot="1" x14ac:dyDescent="0.25">
      <c r="A84" s="15">
        <v>83</v>
      </c>
      <c r="B84" s="44">
        <v>4.665509259259259E-3</v>
      </c>
      <c r="C84" s="45">
        <f t="shared" si="7"/>
        <v>1.8518518518518406E-5</v>
      </c>
      <c r="D84" s="45">
        <v>4.6840277777777774E-3</v>
      </c>
      <c r="E84" s="23">
        <f t="shared" si="8"/>
        <v>389.09999999999997</v>
      </c>
      <c r="F84" s="23">
        <f t="shared" si="9"/>
        <v>1.5999999999999903</v>
      </c>
      <c r="G84" s="17" t="s">
        <v>29</v>
      </c>
      <c r="H84" s="46" t="s">
        <v>494</v>
      </c>
      <c r="I84" s="47" t="s">
        <v>467</v>
      </c>
      <c r="J84" s="46" t="s">
        <v>499</v>
      </c>
      <c r="K84" s="48" t="str">
        <f t="shared" si="10"/>
        <v>X,R</v>
      </c>
    </row>
    <row r="85" spans="1:11" ht="17" thickBot="1" x14ac:dyDescent="0.25">
      <c r="A85" s="15">
        <v>84</v>
      </c>
      <c r="B85" s="44">
        <v>4.6840277777777774E-3</v>
      </c>
      <c r="C85" s="45">
        <f t="shared" si="7"/>
        <v>4.2824074074074465E-5</v>
      </c>
      <c r="D85" s="45">
        <v>4.7268518518518519E-3</v>
      </c>
      <c r="E85" s="23">
        <f t="shared" si="8"/>
        <v>390.7</v>
      </c>
      <c r="F85" s="23">
        <f t="shared" si="9"/>
        <v>3.7000000000000339</v>
      </c>
      <c r="G85" s="17" t="s">
        <v>492</v>
      </c>
      <c r="H85" s="46" t="s">
        <v>127</v>
      </c>
      <c r="I85" s="47" t="s">
        <v>482</v>
      </c>
      <c r="J85" s="46" t="s">
        <v>498</v>
      </c>
      <c r="K85" s="48" t="str">
        <f t="shared" si="10"/>
        <v>V,C</v>
      </c>
    </row>
    <row r="86" spans="1:11" ht="17" thickBot="1" x14ac:dyDescent="0.25">
      <c r="A86" s="15">
        <v>85</v>
      </c>
      <c r="B86" s="44">
        <v>4.7268518518518519E-3</v>
      </c>
      <c r="C86" s="45">
        <f t="shared" si="7"/>
        <v>2.0833333333333641E-5</v>
      </c>
      <c r="D86" s="45">
        <v>4.7280092592592591E-3</v>
      </c>
      <c r="E86" s="23">
        <f t="shared" si="8"/>
        <v>394.4</v>
      </c>
      <c r="F86" s="23">
        <f t="shared" si="9"/>
        <v>1.8000000000000265</v>
      </c>
      <c r="G86" s="17" t="s">
        <v>76</v>
      </c>
      <c r="H86" s="46"/>
      <c r="I86" s="47"/>
      <c r="J86" s="46"/>
      <c r="K86" s="48" t="str">
        <f t="shared" si="10"/>
        <v>,</v>
      </c>
    </row>
    <row r="87" spans="1:11" ht="17" thickBot="1" x14ac:dyDescent="0.25">
      <c r="A87" s="15">
        <v>86</v>
      </c>
      <c r="B87" s="44">
        <v>4.7476851851851855E-3</v>
      </c>
      <c r="C87" s="45">
        <f t="shared" si="7"/>
        <v>5.0925925925925618E-5</v>
      </c>
      <c r="D87" s="45">
        <v>4.7986111111111111E-3</v>
      </c>
      <c r="E87" s="23">
        <f t="shared" si="8"/>
        <v>396.20000000000005</v>
      </c>
      <c r="F87" s="23">
        <f t="shared" si="9"/>
        <v>4.3999999999999737</v>
      </c>
      <c r="G87" s="17" t="s">
        <v>77</v>
      </c>
      <c r="H87" s="46" t="s">
        <v>495</v>
      </c>
      <c r="I87" s="47" t="s">
        <v>9</v>
      </c>
      <c r="J87" s="46" t="s">
        <v>491</v>
      </c>
      <c r="K87" s="48" t="str">
        <f t="shared" si="10"/>
        <v>Z,P</v>
      </c>
    </row>
    <row r="88" spans="1:11" ht="17" thickBot="1" x14ac:dyDescent="0.25">
      <c r="A88" s="15">
        <v>87</v>
      </c>
      <c r="B88" s="44">
        <v>4.7986111111111111E-3</v>
      </c>
      <c r="C88" s="45">
        <f t="shared" si="7"/>
        <v>4.2824074074074465E-5</v>
      </c>
      <c r="D88" s="45">
        <v>4.7997685185185183E-3</v>
      </c>
      <c r="E88" s="23">
        <f t="shared" si="8"/>
        <v>400.6</v>
      </c>
      <c r="F88" s="23">
        <f t="shared" si="9"/>
        <v>3.7000000000000339</v>
      </c>
      <c r="G88" s="17" t="s">
        <v>78</v>
      </c>
      <c r="H88" s="46" t="s">
        <v>127</v>
      </c>
      <c r="I88" s="47" t="s">
        <v>482</v>
      </c>
      <c r="J88" s="46" t="s">
        <v>498</v>
      </c>
      <c r="K88" s="48" t="str">
        <f t="shared" si="10"/>
        <v>V,C</v>
      </c>
    </row>
    <row r="89" spans="1:11" ht="17" thickBot="1" x14ac:dyDescent="0.25">
      <c r="A89" s="15">
        <v>88</v>
      </c>
      <c r="B89" s="44">
        <v>4.8414351851851856E-3</v>
      </c>
      <c r="C89" s="45">
        <f t="shared" si="7"/>
        <v>1.3888888888888805E-5</v>
      </c>
      <c r="D89" s="45">
        <v>4.8553240740740744E-3</v>
      </c>
      <c r="E89" s="23">
        <f t="shared" si="8"/>
        <v>404.3</v>
      </c>
      <c r="F89" s="23">
        <f t="shared" si="9"/>
        <v>1.1999999999999926</v>
      </c>
      <c r="G89" s="17" t="s">
        <v>79</v>
      </c>
      <c r="H89" s="46" t="s">
        <v>494</v>
      </c>
      <c r="I89" s="47" t="s">
        <v>462</v>
      </c>
      <c r="J89" s="46" t="s">
        <v>497</v>
      </c>
      <c r="K89" s="48" t="str">
        <f t="shared" si="10"/>
        <v>X,I</v>
      </c>
    </row>
    <row r="90" spans="1:11" ht="17" thickBot="1" x14ac:dyDescent="0.25">
      <c r="A90" s="15">
        <v>89</v>
      </c>
      <c r="B90" s="44">
        <v>4.8553240740740744E-3</v>
      </c>
      <c r="C90" s="45">
        <f t="shared" si="7"/>
        <v>4.6296296296296016E-5</v>
      </c>
      <c r="D90" s="45">
        <v>4.9016203703703704E-3</v>
      </c>
      <c r="E90" s="23">
        <f t="shared" si="8"/>
        <v>405.5</v>
      </c>
      <c r="F90" s="23">
        <f t="shared" si="9"/>
        <v>3.999999999999976</v>
      </c>
      <c r="G90" s="17" t="s">
        <v>80</v>
      </c>
      <c r="H90" s="46" t="s">
        <v>493</v>
      </c>
      <c r="I90" s="47" t="s">
        <v>467</v>
      </c>
      <c r="J90" s="46" t="s">
        <v>499</v>
      </c>
      <c r="K90" s="48" t="str">
        <f t="shared" si="10"/>
        <v>Y,R</v>
      </c>
    </row>
    <row r="91" spans="1:11" ht="17" thickBot="1" x14ac:dyDescent="0.25">
      <c r="A91" s="15">
        <v>90</v>
      </c>
      <c r="B91" s="44">
        <v>4.9016203703703704E-3</v>
      </c>
      <c r="C91" s="45">
        <f t="shared" si="7"/>
        <v>1.2731481481480754E-5</v>
      </c>
      <c r="D91" s="45">
        <v>4.9143518518518512E-3</v>
      </c>
      <c r="E91" s="23">
        <f t="shared" si="8"/>
        <v>409.5</v>
      </c>
      <c r="F91" s="23">
        <f t="shared" si="9"/>
        <v>1.099999999999937</v>
      </c>
      <c r="G91" s="17" t="s">
        <v>81</v>
      </c>
      <c r="H91" s="46" t="s">
        <v>127</v>
      </c>
      <c r="I91" s="47" t="s">
        <v>462</v>
      </c>
      <c r="J91" s="46" t="s">
        <v>497</v>
      </c>
      <c r="K91" s="48" t="str">
        <f t="shared" si="10"/>
        <v>V,I</v>
      </c>
    </row>
    <row r="92" spans="1:11" ht="17" thickBot="1" x14ac:dyDescent="0.25">
      <c r="A92" s="15">
        <v>91</v>
      </c>
      <c r="B92" s="44">
        <v>4.9143518518518512E-3</v>
      </c>
      <c r="C92" s="45">
        <f t="shared" si="7"/>
        <v>7.0601851851852943E-5</v>
      </c>
      <c r="D92" s="45">
        <v>4.9155092592592592E-3</v>
      </c>
      <c r="E92" s="23">
        <f t="shared" si="8"/>
        <v>410.59999999999997</v>
      </c>
      <c r="F92" s="23">
        <f t="shared" si="9"/>
        <v>6.1000000000000938</v>
      </c>
      <c r="G92" s="17" t="s">
        <v>82</v>
      </c>
      <c r="H92" s="46" t="s">
        <v>494</v>
      </c>
      <c r="I92" s="47" t="s">
        <v>471</v>
      </c>
      <c r="J92" s="46" t="s">
        <v>499</v>
      </c>
      <c r="K92" s="48" t="str">
        <f t="shared" si="10"/>
        <v>X,R</v>
      </c>
    </row>
    <row r="93" spans="1:11" ht="17" thickBot="1" x14ac:dyDescent="0.25">
      <c r="A93" s="15">
        <v>92</v>
      </c>
      <c r="B93" s="44">
        <v>4.9849537037037041E-3</v>
      </c>
      <c r="C93" s="45">
        <f t="shared" si="7"/>
        <v>1.6203703703703172E-5</v>
      </c>
      <c r="D93" s="45">
        <v>4.9861111111111104E-3</v>
      </c>
      <c r="E93" s="23">
        <f t="shared" si="8"/>
        <v>416.70000000000005</v>
      </c>
      <c r="F93" s="23">
        <f t="shared" si="9"/>
        <v>1.3999999999999542</v>
      </c>
      <c r="G93" s="17" t="s">
        <v>83</v>
      </c>
      <c r="H93" s="46" t="s">
        <v>493</v>
      </c>
      <c r="I93" s="47" t="s">
        <v>471</v>
      </c>
      <c r="J93" s="46" t="s">
        <v>499</v>
      </c>
      <c r="K93" s="48" t="str">
        <f t="shared" si="10"/>
        <v>Y,R</v>
      </c>
    </row>
    <row r="94" spans="1:11" ht="17" thickBot="1" x14ac:dyDescent="0.25">
      <c r="A94" s="15">
        <v>93</v>
      </c>
      <c r="B94" s="44">
        <v>5.0011574074074073E-3</v>
      </c>
      <c r="C94" s="45">
        <f t="shared" si="7"/>
        <v>3.3564814814815262E-5</v>
      </c>
      <c r="D94" s="45">
        <v>5.0347222222222225E-3</v>
      </c>
      <c r="E94" s="23">
        <f t="shared" si="8"/>
        <v>418.09999999999997</v>
      </c>
      <c r="F94" s="23">
        <f t="shared" si="9"/>
        <v>2.9000000000000385</v>
      </c>
      <c r="G94" s="17" t="s">
        <v>84</v>
      </c>
      <c r="H94" s="46" t="s">
        <v>127</v>
      </c>
      <c r="I94" s="47" t="s">
        <v>482</v>
      </c>
      <c r="J94" s="46" t="s">
        <v>498</v>
      </c>
      <c r="K94" s="48" t="str">
        <f t="shared" si="10"/>
        <v>V,C</v>
      </c>
    </row>
    <row r="95" spans="1:11" ht="17" thickBot="1" x14ac:dyDescent="0.25">
      <c r="A95" s="15">
        <v>94</v>
      </c>
      <c r="B95" s="44">
        <v>5.0347222222222225E-3</v>
      </c>
      <c r="C95" s="45">
        <f t="shared" si="7"/>
        <v>3.4722222222221578E-5</v>
      </c>
      <c r="D95" s="45">
        <v>5.0694444444444441E-3</v>
      </c>
      <c r="E95" s="23">
        <f t="shared" si="8"/>
        <v>421</v>
      </c>
      <c r="F95" s="23">
        <f t="shared" si="9"/>
        <v>2.9999999999999445</v>
      </c>
      <c r="G95" s="17" t="s">
        <v>85</v>
      </c>
      <c r="H95" s="46" t="s">
        <v>493</v>
      </c>
      <c r="I95" s="47" t="s">
        <v>479</v>
      </c>
      <c r="J95" s="46" t="s">
        <v>498</v>
      </c>
      <c r="K95" s="48" t="str">
        <f t="shared" si="10"/>
        <v>Y,C</v>
      </c>
    </row>
    <row r="96" spans="1:11" ht="17" thickBot="1" x14ac:dyDescent="0.25">
      <c r="A96" s="15">
        <v>95</v>
      </c>
      <c r="B96" s="44">
        <v>5.0694444444444441E-3</v>
      </c>
      <c r="C96" s="45">
        <f t="shared" si="7"/>
        <v>1.1574074074074438E-5</v>
      </c>
      <c r="D96" s="45">
        <v>5.0752314814814818E-3</v>
      </c>
      <c r="E96" s="23">
        <f t="shared" si="8"/>
        <v>424</v>
      </c>
      <c r="F96" s="23">
        <f t="shared" si="9"/>
        <v>1.0000000000000315</v>
      </c>
      <c r="G96" s="17" t="s">
        <v>86</v>
      </c>
      <c r="H96" s="46" t="s">
        <v>127</v>
      </c>
      <c r="I96" s="47" t="s">
        <v>482</v>
      </c>
      <c r="J96" s="46" t="s">
        <v>498</v>
      </c>
      <c r="K96" s="48" t="str">
        <f t="shared" si="10"/>
        <v>V,C</v>
      </c>
    </row>
    <row r="97" spans="1:11" ht="17" thickBot="1" x14ac:dyDescent="0.25">
      <c r="A97" s="15">
        <v>96</v>
      </c>
      <c r="B97" s="44">
        <v>5.0810185185185186E-3</v>
      </c>
      <c r="C97" s="45">
        <f t="shared" si="7"/>
        <v>3.8194444444444864E-5</v>
      </c>
      <c r="D97" s="45">
        <v>5.0763888888888881E-3</v>
      </c>
      <c r="E97" s="23">
        <f t="shared" si="8"/>
        <v>425</v>
      </c>
      <c r="F97" s="23">
        <f t="shared" si="9"/>
        <v>3.3000000000000362</v>
      </c>
      <c r="G97" s="17" t="s">
        <v>87</v>
      </c>
      <c r="H97" s="46" t="s">
        <v>493</v>
      </c>
      <c r="I97" s="47" t="s">
        <v>479</v>
      </c>
      <c r="J97" s="46" t="s">
        <v>498</v>
      </c>
      <c r="K97" s="48" t="str">
        <f t="shared" si="10"/>
        <v>Y,C</v>
      </c>
    </row>
    <row r="98" spans="1:11" ht="17" thickBot="1" x14ac:dyDescent="0.25">
      <c r="A98" s="15">
        <v>97</v>
      </c>
      <c r="B98" s="44">
        <v>5.1192129629629634E-3</v>
      </c>
      <c r="C98" s="45">
        <f t="shared" ref="C98:C129" si="11">SUM(B99-B98)</f>
        <v>3.4722222222224181E-6</v>
      </c>
      <c r="D98" s="45">
        <v>5.1226851851851858E-3</v>
      </c>
      <c r="E98" s="23">
        <f t="shared" ref="E98:E129" si="12">SUM(B98*86400)-14</f>
        <v>428.30000000000007</v>
      </c>
      <c r="F98" s="23">
        <f t="shared" ref="F98:F129" si="13">SUM(C98*86400)</f>
        <v>0.30000000000001692</v>
      </c>
      <c r="G98" s="17" t="s">
        <v>88</v>
      </c>
      <c r="H98" s="46" t="s">
        <v>127</v>
      </c>
      <c r="I98" s="47" t="s">
        <v>460</v>
      </c>
      <c r="J98" s="46" t="s">
        <v>497</v>
      </c>
      <c r="K98" s="48" t="str">
        <f t="shared" si="10"/>
        <v>V,I</v>
      </c>
    </row>
    <row r="99" spans="1:11" ht="17" thickBot="1" x14ac:dyDescent="0.25">
      <c r="A99" s="15">
        <v>98</v>
      </c>
      <c r="B99" s="44">
        <v>5.1226851851851858E-3</v>
      </c>
      <c r="C99" s="45">
        <f t="shared" si="11"/>
        <v>6.2499999999999188E-5</v>
      </c>
      <c r="D99" s="45">
        <v>5.146990740740741E-3</v>
      </c>
      <c r="E99" s="23">
        <f t="shared" si="12"/>
        <v>428.60000000000008</v>
      </c>
      <c r="F99" s="23">
        <f t="shared" si="13"/>
        <v>5.3999999999999302</v>
      </c>
      <c r="G99" s="17" t="s">
        <v>29</v>
      </c>
      <c r="H99" s="46" t="s">
        <v>495</v>
      </c>
      <c r="I99" s="47" t="s">
        <v>467</v>
      </c>
      <c r="J99" s="46" t="s">
        <v>499</v>
      </c>
      <c r="K99" s="48" t="str">
        <f t="shared" si="10"/>
        <v>Z,R</v>
      </c>
    </row>
    <row r="100" spans="1:11" ht="17" thickBot="1" x14ac:dyDescent="0.25">
      <c r="A100" s="15">
        <v>99</v>
      </c>
      <c r="B100" s="44">
        <v>5.185185185185185E-3</v>
      </c>
      <c r="C100" s="45">
        <f t="shared" si="11"/>
        <v>5.7870370370370454E-5</v>
      </c>
      <c r="D100" s="45">
        <v>5.2430555555555555E-3</v>
      </c>
      <c r="E100" s="23">
        <f t="shared" si="12"/>
        <v>434</v>
      </c>
      <c r="F100" s="23">
        <f t="shared" si="13"/>
        <v>5.0000000000000071</v>
      </c>
      <c r="G100" s="17" t="s">
        <v>89</v>
      </c>
      <c r="H100" s="46" t="s">
        <v>493</v>
      </c>
      <c r="I100" s="47" t="s">
        <v>462</v>
      </c>
      <c r="J100" s="46" t="s">
        <v>497</v>
      </c>
      <c r="K100" s="48" t="str">
        <f t="shared" si="10"/>
        <v>Y,I</v>
      </c>
    </row>
    <row r="101" spans="1:11" ht="17" thickBot="1" x14ac:dyDescent="0.25">
      <c r="A101" s="15">
        <v>100</v>
      </c>
      <c r="B101" s="44">
        <v>5.2430555555555555E-3</v>
      </c>
      <c r="C101" s="45">
        <f t="shared" si="11"/>
        <v>4.74537037037032E-5</v>
      </c>
      <c r="D101" s="45">
        <v>5.2905092592592587E-3</v>
      </c>
      <c r="E101" s="23">
        <f t="shared" si="12"/>
        <v>439</v>
      </c>
      <c r="F101" s="23">
        <f t="shared" si="13"/>
        <v>4.0999999999999561</v>
      </c>
      <c r="G101" s="17" t="s">
        <v>90</v>
      </c>
      <c r="H101" s="46" t="s">
        <v>127</v>
      </c>
      <c r="I101" s="47" t="s">
        <v>482</v>
      </c>
      <c r="J101" s="46" t="s">
        <v>498</v>
      </c>
      <c r="K101" s="48" t="str">
        <f t="shared" si="10"/>
        <v>V,C</v>
      </c>
    </row>
    <row r="102" spans="1:11" ht="17" thickBot="1" x14ac:dyDescent="0.25">
      <c r="A102" s="15">
        <v>101</v>
      </c>
      <c r="B102" s="44">
        <v>5.2905092592592587E-3</v>
      </c>
      <c r="C102" s="45">
        <f t="shared" si="11"/>
        <v>4.6296296296297751E-5</v>
      </c>
      <c r="D102" s="45">
        <v>5.2916666666666667E-3</v>
      </c>
      <c r="E102" s="23">
        <f t="shared" si="12"/>
        <v>443.09999999999997</v>
      </c>
      <c r="F102" s="23">
        <f t="shared" si="13"/>
        <v>4.0000000000001261</v>
      </c>
      <c r="G102" s="17" t="s">
        <v>91</v>
      </c>
      <c r="H102" s="46" t="s">
        <v>494</v>
      </c>
      <c r="I102" s="47" t="s">
        <v>479</v>
      </c>
      <c r="J102" s="46" t="s">
        <v>498</v>
      </c>
      <c r="K102" s="48" t="str">
        <f t="shared" si="10"/>
        <v>X,C</v>
      </c>
    </row>
    <row r="103" spans="1:11" ht="17" thickBot="1" x14ac:dyDescent="0.25">
      <c r="A103" s="15">
        <v>102</v>
      </c>
      <c r="B103" s="44">
        <v>5.3368055555555564E-3</v>
      </c>
      <c r="C103" s="45">
        <f t="shared" si="11"/>
        <v>1.967592592592559E-5</v>
      </c>
      <c r="D103" s="45">
        <v>5.356481481481482E-3</v>
      </c>
      <c r="E103" s="23">
        <f t="shared" si="12"/>
        <v>447.10000000000008</v>
      </c>
      <c r="F103" s="23">
        <f t="shared" si="13"/>
        <v>1.6999999999999709</v>
      </c>
      <c r="G103" s="17" t="s">
        <v>92</v>
      </c>
      <c r="H103" s="46" t="s">
        <v>127</v>
      </c>
      <c r="I103" s="47" t="s">
        <v>479</v>
      </c>
      <c r="J103" s="46" t="s">
        <v>498</v>
      </c>
      <c r="K103" s="48" t="str">
        <f t="shared" si="10"/>
        <v>V,C</v>
      </c>
    </row>
    <row r="104" spans="1:11" ht="17" thickBot="1" x14ac:dyDescent="0.25">
      <c r="A104" s="15">
        <v>103</v>
      </c>
      <c r="B104" s="44">
        <v>5.356481481481482E-3</v>
      </c>
      <c r="C104" s="45">
        <f t="shared" si="11"/>
        <v>1.0532407407407365E-4</v>
      </c>
      <c r="D104" s="45">
        <v>5.4618055555555557E-3</v>
      </c>
      <c r="E104" s="23">
        <f t="shared" si="12"/>
        <v>448.80000000000007</v>
      </c>
      <c r="F104" s="23">
        <f t="shared" si="13"/>
        <v>9.0999999999999641</v>
      </c>
      <c r="G104" s="17" t="s">
        <v>93</v>
      </c>
      <c r="H104" s="46" t="s">
        <v>495</v>
      </c>
      <c r="I104" s="47" t="s">
        <v>479</v>
      </c>
      <c r="J104" s="46" t="s">
        <v>498</v>
      </c>
      <c r="K104" s="48" t="str">
        <f t="shared" si="10"/>
        <v>Z,C</v>
      </c>
    </row>
    <row r="105" spans="1:11" ht="17" thickBot="1" x14ac:dyDescent="0.25">
      <c r="A105" s="15">
        <v>104</v>
      </c>
      <c r="B105" s="44">
        <v>5.4618055555555557E-3</v>
      </c>
      <c r="C105" s="45">
        <f t="shared" si="11"/>
        <v>3.5879629629629629E-5</v>
      </c>
      <c r="D105" s="45">
        <v>5.4675925925925925E-3</v>
      </c>
      <c r="E105" s="23">
        <f t="shared" si="12"/>
        <v>457.90000000000003</v>
      </c>
      <c r="F105" s="23">
        <f t="shared" si="13"/>
        <v>3.1</v>
      </c>
      <c r="G105" s="17" t="s">
        <v>94</v>
      </c>
      <c r="H105" s="46" t="s">
        <v>493</v>
      </c>
      <c r="I105" s="47" t="s">
        <v>479</v>
      </c>
      <c r="J105" s="46" t="s">
        <v>498</v>
      </c>
      <c r="K105" s="48" t="str">
        <f t="shared" si="10"/>
        <v>Y,C</v>
      </c>
    </row>
    <row r="106" spans="1:11" ht="17" thickBot="1" x14ac:dyDescent="0.25">
      <c r="A106" s="15">
        <v>105</v>
      </c>
      <c r="B106" s="44">
        <v>5.4976851851851853E-3</v>
      </c>
      <c r="C106" s="45">
        <f t="shared" si="11"/>
        <v>4.5833333333333229E-4</v>
      </c>
      <c r="D106" s="45">
        <v>5.9560185185185176E-3</v>
      </c>
      <c r="E106" s="23">
        <f t="shared" si="12"/>
        <v>461</v>
      </c>
      <c r="F106" s="23">
        <f t="shared" si="13"/>
        <v>39.599999999999909</v>
      </c>
      <c r="G106" s="17" t="s">
        <v>43</v>
      </c>
      <c r="H106" s="46" t="s">
        <v>14</v>
      </c>
      <c r="I106" s="47" t="s">
        <v>490</v>
      </c>
      <c r="J106" s="46" t="s">
        <v>504</v>
      </c>
      <c r="K106" s="48" t="str">
        <f t="shared" si="10"/>
        <v>ALL,M</v>
      </c>
    </row>
    <row r="107" spans="1:11" ht="17" thickBot="1" x14ac:dyDescent="0.25">
      <c r="A107" s="15">
        <v>106</v>
      </c>
      <c r="B107" s="44">
        <v>5.9560185185185176E-3</v>
      </c>
      <c r="C107" s="45">
        <f t="shared" si="11"/>
        <v>1.6203703703704907E-5</v>
      </c>
      <c r="D107" s="45">
        <v>5.9571759259259257E-3</v>
      </c>
      <c r="E107" s="23">
        <f t="shared" si="12"/>
        <v>500.59999999999991</v>
      </c>
      <c r="F107" s="23">
        <f t="shared" si="13"/>
        <v>1.4000000000001038</v>
      </c>
      <c r="G107" s="17" t="s">
        <v>29</v>
      </c>
      <c r="H107" s="46" t="s">
        <v>493</v>
      </c>
      <c r="I107" s="47" t="s">
        <v>467</v>
      </c>
      <c r="J107" s="46" t="s">
        <v>499</v>
      </c>
      <c r="K107" s="48" t="str">
        <f t="shared" si="10"/>
        <v>Y,R</v>
      </c>
    </row>
    <row r="108" spans="1:11" ht="17" thickBot="1" x14ac:dyDescent="0.25">
      <c r="A108" s="15">
        <v>107</v>
      </c>
      <c r="B108" s="44">
        <v>5.9722222222222225E-3</v>
      </c>
      <c r="C108" s="45">
        <f t="shared" si="11"/>
        <v>1.157407407407357E-5</v>
      </c>
      <c r="D108" s="45">
        <v>5.9629629629629624E-3</v>
      </c>
      <c r="E108" s="23">
        <f t="shared" si="12"/>
        <v>502</v>
      </c>
      <c r="F108" s="23">
        <f t="shared" si="13"/>
        <v>0.99999999999995648</v>
      </c>
      <c r="G108" s="17" t="s">
        <v>95</v>
      </c>
      <c r="H108" s="46" t="s">
        <v>494</v>
      </c>
      <c r="I108" s="47" t="s">
        <v>467</v>
      </c>
      <c r="J108" s="46" t="s">
        <v>499</v>
      </c>
      <c r="K108" s="48" t="str">
        <f t="shared" si="10"/>
        <v>X,R</v>
      </c>
    </row>
    <row r="109" spans="1:11" ht="17" thickBot="1" x14ac:dyDescent="0.25">
      <c r="A109" s="15">
        <v>108</v>
      </c>
      <c r="B109" s="44">
        <v>5.9837962962962961E-3</v>
      </c>
      <c r="C109" s="45">
        <f t="shared" si="11"/>
        <v>1.157407407407357E-5</v>
      </c>
      <c r="D109" s="45">
        <v>5.9629629629629624E-3</v>
      </c>
      <c r="E109" s="23">
        <f t="shared" si="12"/>
        <v>503</v>
      </c>
      <c r="F109" s="23">
        <f t="shared" si="13"/>
        <v>0.99999999999995648</v>
      </c>
      <c r="G109" s="17" t="s">
        <v>96</v>
      </c>
      <c r="H109" s="46" t="s">
        <v>493</v>
      </c>
      <c r="I109" s="47" t="s">
        <v>460</v>
      </c>
      <c r="J109" s="46" t="s">
        <v>497</v>
      </c>
      <c r="K109" s="48" t="str">
        <f t="shared" si="10"/>
        <v>Y,I</v>
      </c>
    </row>
    <row r="110" spans="1:11" ht="17" thickBot="1" x14ac:dyDescent="0.25">
      <c r="A110" s="15">
        <v>109</v>
      </c>
      <c r="B110" s="44">
        <v>5.9953703703703697E-3</v>
      </c>
      <c r="C110" s="45">
        <f t="shared" si="11"/>
        <v>1.1574074074074438E-5</v>
      </c>
      <c r="D110" s="45">
        <v>5.9849537037037041E-3</v>
      </c>
      <c r="E110" s="23">
        <f t="shared" si="12"/>
        <v>503.99999999999989</v>
      </c>
      <c r="F110" s="23">
        <f t="shared" si="13"/>
        <v>1.0000000000000315</v>
      </c>
      <c r="G110" s="17" t="s">
        <v>97</v>
      </c>
      <c r="H110" s="46" t="s">
        <v>127</v>
      </c>
      <c r="I110" s="47" t="s">
        <v>462</v>
      </c>
      <c r="J110" s="46" t="s">
        <v>497</v>
      </c>
      <c r="K110" s="48" t="str">
        <f t="shared" si="10"/>
        <v>V,I</v>
      </c>
    </row>
    <row r="111" spans="1:11" ht="17" thickBot="1" x14ac:dyDescent="0.25">
      <c r="A111" s="15">
        <v>110</v>
      </c>
      <c r="B111" s="44">
        <v>6.0069444444444441E-3</v>
      </c>
      <c r="C111" s="45">
        <f t="shared" si="11"/>
        <v>2.3148148148148875E-5</v>
      </c>
      <c r="D111" s="45">
        <v>5.9861111111111113E-3</v>
      </c>
      <c r="E111" s="23">
        <f t="shared" si="12"/>
        <v>505</v>
      </c>
      <c r="F111" s="23">
        <f t="shared" si="13"/>
        <v>2.0000000000000631</v>
      </c>
      <c r="G111" s="17" t="s">
        <v>98</v>
      </c>
      <c r="H111" s="46" t="s">
        <v>493</v>
      </c>
      <c r="I111" s="47" t="s">
        <v>462</v>
      </c>
      <c r="J111" s="46" t="s">
        <v>497</v>
      </c>
      <c r="K111" s="48" t="str">
        <f t="shared" si="10"/>
        <v>Y,I</v>
      </c>
    </row>
    <row r="112" spans="1:11" ht="17" thickBot="1" x14ac:dyDescent="0.25">
      <c r="A112" s="15">
        <v>111</v>
      </c>
      <c r="B112" s="44">
        <v>6.030092592592593E-3</v>
      </c>
      <c r="C112" s="45">
        <f t="shared" si="11"/>
        <v>1.1805555555555527E-4</v>
      </c>
      <c r="D112" s="45">
        <v>6.1481481481481482E-3</v>
      </c>
      <c r="E112" s="23">
        <f t="shared" si="12"/>
        <v>507</v>
      </c>
      <c r="F112" s="23">
        <f t="shared" si="13"/>
        <v>10.199999999999976</v>
      </c>
      <c r="G112" s="17" t="s">
        <v>99</v>
      </c>
      <c r="H112" s="46" t="s">
        <v>127</v>
      </c>
      <c r="I112" s="47" t="s">
        <v>462</v>
      </c>
      <c r="J112" s="46" t="s">
        <v>497</v>
      </c>
      <c r="K112" s="48" t="str">
        <f t="shared" si="10"/>
        <v>V,I</v>
      </c>
    </row>
    <row r="113" spans="1:11" ht="17" thickBot="1" x14ac:dyDescent="0.25">
      <c r="A113" s="15">
        <v>112</v>
      </c>
      <c r="B113" s="44">
        <v>6.1481481481481482E-3</v>
      </c>
      <c r="C113" s="45">
        <f t="shared" si="11"/>
        <v>4.2824074074073598E-5</v>
      </c>
      <c r="D113" s="45">
        <v>6.1493055555555563E-3</v>
      </c>
      <c r="E113" s="23">
        <f t="shared" si="12"/>
        <v>517.20000000000005</v>
      </c>
      <c r="F113" s="23">
        <f t="shared" si="13"/>
        <v>3.6999999999999589</v>
      </c>
      <c r="G113" s="17" t="s">
        <v>100</v>
      </c>
      <c r="H113" s="46" t="s">
        <v>493</v>
      </c>
      <c r="I113" s="47" t="s">
        <v>467</v>
      </c>
      <c r="J113" s="46" t="s">
        <v>499</v>
      </c>
      <c r="K113" s="48" t="str">
        <f t="shared" si="10"/>
        <v>Y,R</v>
      </c>
    </row>
    <row r="114" spans="1:11" ht="17" thickBot="1" x14ac:dyDescent="0.25">
      <c r="A114" s="15">
        <v>113</v>
      </c>
      <c r="B114" s="44">
        <v>6.1909722222222218E-3</v>
      </c>
      <c r="C114" s="45">
        <f t="shared" si="11"/>
        <v>6.8287037037037708E-5</v>
      </c>
      <c r="D114" s="45">
        <v>6.2592592592592596E-3</v>
      </c>
      <c r="E114" s="23">
        <f t="shared" si="12"/>
        <v>520.9</v>
      </c>
      <c r="F114" s="23">
        <f t="shared" si="13"/>
        <v>5.9000000000000581</v>
      </c>
      <c r="G114" s="17" t="s">
        <v>101</v>
      </c>
      <c r="H114" s="46" t="s">
        <v>127</v>
      </c>
      <c r="I114" s="47" t="s">
        <v>479</v>
      </c>
      <c r="J114" s="46" t="s">
        <v>498</v>
      </c>
      <c r="K114" s="48" t="str">
        <f t="shared" si="10"/>
        <v>V,C</v>
      </c>
    </row>
    <row r="115" spans="1:11" ht="17" thickBot="1" x14ac:dyDescent="0.25">
      <c r="A115" s="15">
        <v>114</v>
      </c>
      <c r="B115" s="44">
        <v>6.2592592592592596E-3</v>
      </c>
      <c r="C115" s="45">
        <f t="shared" si="11"/>
        <v>7.638888888888886E-5</v>
      </c>
      <c r="D115" s="45">
        <v>6.3356481481481484E-3</v>
      </c>
      <c r="E115" s="23">
        <f t="shared" si="12"/>
        <v>526.80000000000007</v>
      </c>
      <c r="F115" s="23">
        <f t="shared" si="13"/>
        <v>6.5999999999999979</v>
      </c>
      <c r="G115" s="17" t="s">
        <v>102</v>
      </c>
      <c r="H115" s="46" t="s">
        <v>493</v>
      </c>
      <c r="I115" s="47" t="s">
        <v>479</v>
      </c>
      <c r="J115" s="46" t="s">
        <v>498</v>
      </c>
      <c r="K115" s="48" t="str">
        <f t="shared" si="10"/>
        <v>Y,C</v>
      </c>
    </row>
    <row r="116" spans="1:11" ht="17" thickBot="1" x14ac:dyDescent="0.25">
      <c r="A116" s="15">
        <v>115</v>
      </c>
      <c r="B116" s="44">
        <v>6.3356481481481484E-3</v>
      </c>
      <c r="C116" s="45">
        <f t="shared" si="11"/>
        <v>6.9444444444431014E-6</v>
      </c>
      <c r="D116" s="45">
        <v>6.3368055555555547E-3</v>
      </c>
      <c r="E116" s="23">
        <f t="shared" si="12"/>
        <v>533.4</v>
      </c>
      <c r="F116" s="23">
        <f t="shared" si="13"/>
        <v>0.59999999999988396</v>
      </c>
      <c r="G116" s="17" t="s">
        <v>103</v>
      </c>
      <c r="H116" s="46" t="s">
        <v>495</v>
      </c>
      <c r="I116" s="47" t="s">
        <v>467</v>
      </c>
      <c r="J116" s="46" t="s">
        <v>499</v>
      </c>
      <c r="K116" s="48" t="str">
        <f t="shared" si="10"/>
        <v>Z,R</v>
      </c>
    </row>
    <row r="117" spans="1:11" ht="17" thickBot="1" x14ac:dyDescent="0.25">
      <c r="A117" s="15">
        <v>116</v>
      </c>
      <c r="B117" s="44">
        <v>6.3425925925925915E-3</v>
      </c>
      <c r="C117" s="45">
        <f t="shared" si="11"/>
        <v>1.6203703703704907E-5</v>
      </c>
      <c r="D117" s="45">
        <v>6.3587962962962964E-3</v>
      </c>
      <c r="E117" s="23">
        <f t="shared" si="12"/>
        <v>533.99999999999989</v>
      </c>
      <c r="F117" s="23">
        <f t="shared" si="13"/>
        <v>1.4000000000001038</v>
      </c>
      <c r="G117" s="17" t="s">
        <v>104</v>
      </c>
      <c r="H117" s="46" t="s">
        <v>493</v>
      </c>
      <c r="I117" s="47" t="s">
        <v>479</v>
      </c>
      <c r="J117" s="46" t="s">
        <v>498</v>
      </c>
      <c r="K117" s="48" t="str">
        <f t="shared" si="10"/>
        <v>Y,C</v>
      </c>
    </row>
    <row r="118" spans="1:11" ht="17" thickBot="1" x14ac:dyDescent="0.25">
      <c r="A118" s="15">
        <v>117</v>
      </c>
      <c r="B118" s="44">
        <v>6.3587962962962964E-3</v>
      </c>
      <c r="C118" s="45">
        <f t="shared" si="11"/>
        <v>5.9027777777778505E-5</v>
      </c>
      <c r="D118" s="45">
        <v>6.4178240740740749E-3</v>
      </c>
      <c r="E118" s="23">
        <f t="shared" si="12"/>
        <v>535.4</v>
      </c>
      <c r="F118" s="23">
        <f t="shared" si="13"/>
        <v>5.1000000000000627</v>
      </c>
      <c r="G118" s="17" t="s">
        <v>105</v>
      </c>
      <c r="H118" s="46" t="s">
        <v>127</v>
      </c>
      <c r="I118" s="47" t="s">
        <v>462</v>
      </c>
      <c r="J118" s="46" t="s">
        <v>497</v>
      </c>
      <c r="K118" s="48" t="str">
        <f t="shared" si="10"/>
        <v>V,I</v>
      </c>
    </row>
    <row r="119" spans="1:11" ht="17" thickBot="1" x14ac:dyDescent="0.25">
      <c r="A119" s="15">
        <v>118</v>
      </c>
      <c r="B119" s="44">
        <v>6.4178240740740749E-3</v>
      </c>
      <c r="C119" s="45">
        <f t="shared" si="11"/>
        <v>4.5833333333333316E-4</v>
      </c>
      <c r="D119" s="45">
        <v>6.4189814814814812E-3</v>
      </c>
      <c r="E119" s="23">
        <f t="shared" si="12"/>
        <v>540.50000000000011</v>
      </c>
      <c r="F119" s="23">
        <f t="shared" si="13"/>
        <v>39.599999999999987</v>
      </c>
      <c r="G119" s="17" t="s">
        <v>43</v>
      </c>
      <c r="H119" s="46" t="s">
        <v>14</v>
      </c>
      <c r="I119" s="47" t="s">
        <v>490</v>
      </c>
      <c r="J119" s="46" t="s">
        <v>504</v>
      </c>
      <c r="K119" s="48" t="str">
        <f t="shared" si="10"/>
        <v>ALL,M</v>
      </c>
    </row>
    <row r="120" spans="1:11" ht="17" thickBot="1" x14ac:dyDescent="0.25">
      <c r="A120" s="15">
        <v>119</v>
      </c>
      <c r="B120" s="44">
        <v>6.8761574074074081E-3</v>
      </c>
      <c r="C120" s="45">
        <f t="shared" si="11"/>
        <v>1.1689814814814722E-4</v>
      </c>
      <c r="D120" s="45">
        <v>6.8773148148148153E-3</v>
      </c>
      <c r="E120" s="23">
        <f t="shared" si="12"/>
        <v>580.1</v>
      </c>
      <c r="F120" s="23">
        <f t="shared" si="13"/>
        <v>10.09999999999992</v>
      </c>
      <c r="G120" s="17" t="s">
        <v>106</v>
      </c>
      <c r="H120" s="46" t="s">
        <v>127</v>
      </c>
      <c r="I120" s="47" t="s">
        <v>462</v>
      </c>
      <c r="J120" s="46" t="s">
        <v>497</v>
      </c>
      <c r="K120" s="48" t="str">
        <f t="shared" si="10"/>
        <v>V,I</v>
      </c>
    </row>
    <row r="121" spans="1:11" ht="17" thickBot="1" x14ac:dyDescent="0.25">
      <c r="A121" s="15">
        <v>120</v>
      </c>
      <c r="B121" s="44">
        <v>6.9930555555555553E-3</v>
      </c>
      <c r="C121" s="45">
        <f t="shared" si="11"/>
        <v>9.2592592592600706E-6</v>
      </c>
      <c r="D121" s="45">
        <v>6.9942129629629634E-3</v>
      </c>
      <c r="E121" s="23">
        <f t="shared" si="12"/>
        <v>590.19999999999993</v>
      </c>
      <c r="F121" s="23">
        <f t="shared" si="13"/>
        <v>0.8000000000000701</v>
      </c>
      <c r="G121" s="17" t="s">
        <v>29</v>
      </c>
      <c r="H121" s="46" t="s">
        <v>495</v>
      </c>
      <c r="I121" s="47" t="s">
        <v>467</v>
      </c>
      <c r="J121" s="46" t="s">
        <v>499</v>
      </c>
      <c r="K121" s="48" t="str">
        <f t="shared" si="10"/>
        <v>Z,R</v>
      </c>
    </row>
    <row r="122" spans="1:11" ht="17" thickBot="1" x14ac:dyDescent="0.25">
      <c r="A122" s="15">
        <v>121</v>
      </c>
      <c r="B122" s="44">
        <v>7.0023148148148154E-3</v>
      </c>
      <c r="C122" s="45">
        <f t="shared" si="11"/>
        <v>1.157407407407357E-5</v>
      </c>
      <c r="D122" s="45">
        <v>6.9965277777777777E-3</v>
      </c>
      <c r="E122" s="23">
        <f t="shared" si="12"/>
        <v>591</v>
      </c>
      <c r="F122" s="23">
        <f t="shared" si="13"/>
        <v>0.99999999999995648</v>
      </c>
      <c r="G122" s="17" t="s">
        <v>29</v>
      </c>
      <c r="H122" s="46" t="s">
        <v>494</v>
      </c>
      <c r="I122" s="47" t="s">
        <v>467</v>
      </c>
      <c r="J122" s="46" t="s">
        <v>499</v>
      </c>
      <c r="K122" s="48" t="str">
        <f t="shared" si="10"/>
        <v>X,R</v>
      </c>
    </row>
    <row r="123" spans="1:11" ht="17" thickBot="1" x14ac:dyDescent="0.25">
      <c r="A123" s="15">
        <v>122</v>
      </c>
      <c r="B123" s="44">
        <v>7.013888888888889E-3</v>
      </c>
      <c r="C123" s="45">
        <f t="shared" si="11"/>
        <v>2.7777777777778477E-5</v>
      </c>
      <c r="D123" s="45">
        <v>7.0416666666666674E-3</v>
      </c>
      <c r="E123" s="23">
        <f t="shared" si="12"/>
        <v>592</v>
      </c>
      <c r="F123" s="23">
        <f t="shared" si="13"/>
        <v>2.4000000000000603</v>
      </c>
      <c r="G123" s="17" t="s">
        <v>107</v>
      </c>
      <c r="H123" s="46" t="s">
        <v>493</v>
      </c>
      <c r="I123" s="47" t="s">
        <v>462</v>
      </c>
      <c r="J123" s="46" t="s">
        <v>497</v>
      </c>
      <c r="K123" s="48" t="str">
        <f t="shared" si="10"/>
        <v>Y,I</v>
      </c>
    </row>
    <row r="124" spans="1:11" ht="17" thickBot="1" x14ac:dyDescent="0.25">
      <c r="A124" s="15">
        <v>123</v>
      </c>
      <c r="B124" s="44">
        <v>7.0416666666666674E-3</v>
      </c>
      <c r="C124" s="45">
        <f t="shared" si="11"/>
        <v>2.3148148148134998E-6</v>
      </c>
      <c r="D124" s="45">
        <v>7.0439814814814809E-3</v>
      </c>
      <c r="E124" s="23">
        <f t="shared" si="12"/>
        <v>594.40000000000009</v>
      </c>
      <c r="F124" s="23">
        <f t="shared" si="13"/>
        <v>0.19999999999988638</v>
      </c>
      <c r="G124" s="17" t="s">
        <v>29</v>
      </c>
      <c r="H124" s="46" t="s">
        <v>495</v>
      </c>
      <c r="I124" s="47" t="s">
        <v>467</v>
      </c>
      <c r="J124" s="46" t="s">
        <v>499</v>
      </c>
      <c r="K124" s="48" t="str">
        <f t="shared" si="10"/>
        <v>Z,R</v>
      </c>
    </row>
    <row r="125" spans="1:11" ht="17" thickBot="1" x14ac:dyDescent="0.25">
      <c r="A125" s="15">
        <v>124</v>
      </c>
      <c r="B125" s="44">
        <v>7.0439814814814809E-3</v>
      </c>
      <c r="C125" s="45">
        <f t="shared" si="11"/>
        <v>1.8518518518519274E-5</v>
      </c>
      <c r="D125" s="45">
        <v>7.0625000000000002E-3</v>
      </c>
      <c r="E125" s="23">
        <f t="shared" si="12"/>
        <v>594.59999999999991</v>
      </c>
      <c r="F125" s="23">
        <f t="shared" si="13"/>
        <v>1.6000000000000654</v>
      </c>
      <c r="G125" s="17" t="s">
        <v>29</v>
      </c>
      <c r="H125" s="46" t="s">
        <v>494</v>
      </c>
      <c r="I125" s="47" t="s">
        <v>467</v>
      </c>
      <c r="J125" s="46" t="s">
        <v>499</v>
      </c>
      <c r="K125" s="48" t="str">
        <f t="shared" si="10"/>
        <v>X,R</v>
      </c>
    </row>
    <row r="126" spans="1:11" ht="17" thickBot="1" x14ac:dyDescent="0.25">
      <c r="A126" s="15">
        <v>125</v>
      </c>
      <c r="B126" s="44">
        <v>7.0625000000000002E-3</v>
      </c>
      <c r="C126" s="45">
        <f t="shared" si="11"/>
        <v>8.7962962962962431E-5</v>
      </c>
      <c r="D126" s="45">
        <v>7.0636574074074074E-3</v>
      </c>
      <c r="E126" s="23">
        <f t="shared" si="12"/>
        <v>596.20000000000005</v>
      </c>
      <c r="F126" s="23">
        <f t="shared" si="13"/>
        <v>7.5999999999999543</v>
      </c>
      <c r="G126" s="17" t="s">
        <v>108</v>
      </c>
      <c r="H126" s="46" t="s">
        <v>127</v>
      </c>
      <c r="I126" s="47" t="s">
        <v>479</v>
      </c>
      <c r="J126" s="46" t="s">
        <v>498</v>
      </c>
      <c r="K126" s="48" t="str">
        <f t="shared" si="10"/>
        <v>V,C</v>
      </c>
    </row>
    <row r="127" spans="1:11" ht="17" thickBot="1" x14ac:dyDescent="0.25">
      <c r="A127" s="15">
        <v>126</v>
      </c>
      <c r="B127" s="44">
        <v>7.1504629629629626E-3</v>
      </c>
      <c r="C127" s="45">
        <f t="shared" si="11"/>
        <v>0</v>
      </c>
      <c r="D127" s="45">
        <v>7.1516203703703707E-3</v>
      </c>
      <c r="E127" s="23">
        <f t="shared" si="12"/>
        <v>603.79999999999995</v>
      </c>
      <c r="F127" s="23">
        <f t="shared" si="13"/>
        <v>0</v>
      </c>
      <c r="G127" s="17" t="s">
        <v>109</v>
      </c>
      <c r="H127" s="46" t="s">
        <v>493</v>
      </c>
      <c r="I127" s="47" t="s">
        <v>475</v>
      </c>
      <c r="J127" s="46" t="s">
        <v>498</v>
      </c>
      <c r="K127" s="48" t="str">
        <f t="shared" si="10"/>
        <v>Y,C</v>
      </c>
    </row>
    <row r="128" spans="1:11" ht="17" thickBot="1" x14ac:dyDescent="0.25">
      <c r="A128" s="15">
        <v>127</v>
      </c>
      <c r="B128" s="44">
        <v>7.1504629629629626E-3</v>
      </c>
      <c r="C128" s="45">
        <f t="shared" si="11"/>
        <v>1.0763888888888889E-4</v>
      </c>
      <c r="D128" s="45">
        <v>7.2581018518518515E-3</v>
      </c>
      <c r="E128" s="23">
        <f t="shared" si="12"/>
        <v>603.79999999999995</v>
      </c>
      <c r="F128" s="23">
        <f t="shared" si="13"/>
        <v>9.3000000000000007</v>
      </c>
      <c r="G128" s="17" t="s">
        <v>110</v>
      </c>
      <c r="H128" s="46" t="s">
        <v>127</v>
      </c>
      <c r="I128" s="47" t="s">
        <v>462</v>
      </c>
      <c r="J128" s="46" t="s">
        <v>497</v>
      </c>
      <c r="K128" s="48" t="str">
        <f t="shared" si="10"/>
        <v>V,I</v>
      </c>
    </row>
    <row r="129" spans="1:11" ht="17" thickBot="1" x14ac:dyDescent="0.25">
      <c r="A129" s="15">
        <v>128</v>
      </c>
      <c r="B129" s="44">
        <v>7.2581018518518515E-3</v>
      </c>
      <c r="C129" s="45">
        <f t="shared" si="11"/>
        <v>3.8194444444444864E-5</v>
      </c>
      <c r="D129" s="45">
        <v>7.2962962962962964E-3</v>
      </c>
      <c r="E129" s="23">
        <f t="shared" si="12"/>
        <v>613.1</v>
      </c>
      <c r="F129" s="23">
        <f t="shared" si="13"/>
        <v>3.3000000000000362</v>
      </c>
      <c r="G129" s="17" t="s">
        <v>111</v>
      </c>
      <c r="H129" s="46" t="s">
        <v>493</v>
      </c>
      <c r="I129" s="47" t="s">
        <v>467</v>
      </c>
      <c r="J129" s="46" t="s">
        <v>499</v>
      </c>
      <c r="K129" s="48" t="str">
        <f t="shared" si="10"/>
        <v>Y,R</v>
      </c>
    </row>
    <row r="130" spans="1:11" ht="17" thickBot="1" x14ac:dyDescent="0.25">
      <c r="A130" s="15">
        <v>129</v>
      </c>
      <c r="B130" s="44">
        <v>7.2962962962962964E-3</v>
      </c>
      <c r="C130" s="45">
        <f t="shared" ref="C130:C142" si="14">SUM(B131-B130)</f>
        <v>2.1990740740740825E-5</v>
      </c>
      <c r="D130" s="45">
        <v>7.3182870370370372E-3</v>
      </c>
      <c r="E130" s="23">
        <f t="shared" ref="E130:E142" si="15">SUM(B130*86400)-14</f>
        <v>616.4</v>
      </c>
      <c r="F130" s="23">
        <f t="shared" ref="F130:F142" si="16">SUM(C130*86400)</f>
        <v>1.9000000000000072</v>
      </c>
      <c r="G130" s="17" t="s">
        <v>112</v>
      </c>
      <c r="H130" s="46" t="s">
        <v>494</v>
      </c>
      <c r="I130" s="47" t="s">
        <v>469</v>
      </c>
      <c r="J130" s="46" t="s">
        <v>499</v>
      </c>
      <c r="K130" s="48" t="str">
        <f t="shared" si="10"/>
        <v>X,R</v>
      </c>
    </row>
    <row r="131" spans="1:11" ht="17" thickBot="1" x14ac:dyDescent="0.25">
      <c r="A131" s="15">
        <v>130</v>
      </c>
      <c r="B131" s="44">
        <v>7.3182870370370372E-3</v>
      </c>
      <c r="C131" s="45">
        <f t="shared" si="14"/>
        <v>8.1018518518520197E-6</v>
      </c>
      <c r="D131" s="45">
        <v>7.3194444444444444E-3</v>
      </c>
      <c r="E131" s="23">
        <f t="shared" si="15"/>
        <v>618.30000000000007</v>
      </c>
      <c r="F131" s="23">
        <f t="shared" si="16"/>
        <v>0.7000000000000145</v>
      </c>
      <c r="G131" s="17" t="s">
        <v>113</v>
      </c>
      <c r="H131" s="46" t="s">
        <v>127</v>
      </c>
      <c r="I131" s="47" t="s">
        <v>482</v>
      </c>
      <c r="J131" s="46" t="s">
        <v>498</v>
      </c>
      <c r="K131" s="48" t="str">
        <f t="shared" ref="K131:K142" si="17">CONCATENATE(H131,",", J131)</f>
        <v>V,C</v>
      </c>
    </row>
    <row r="132" spans="1:11" ht="17" thickBot="1" x14ac:dyDescent="0.25">
      <c r="A132" s="15">
        <v>131</v>
      </c>
      <c r="B132" s="44">
        <v>7.3263888888888892E-3</v>
      </c>
      <c r="C132" s="45">
        <f t="shared" si="14"/>
        <v>2.3148148148148008E-5</v>
      </c>
      <c r="D132" s="45">
        <v>7.3194444444444444E-3</v>
      </c>
      <c r="E132" s="23">
        <f t="shared" si="15"/>
        <v>619</v>
      </c>
      <c r="F132" s="23">
        <f t="shared" si="16"/>
        <v>1.999999999999988</v>
      </c>
      <c r="G132" s="17" t="s">
        <v>56</v>
      </c>
      <c r="H132" s="46" t="s">
        <v>494</v>
      </c>
      <c r="I132" s="47" t="s">
        <v>467</v>
      </c>
      <c r="J132" s="46" t="s">
        <v>499</v>
      </c>
      <c r="K132" s="48" t="str">
        <f t="shared" si="17"/>
        <v>X,R</v>
      </c>
    </row>
    <row r="133" spans="1:11" ht="17" thickBot="1" x14ac:dyDescent="0.25">
      <c r="A133" s="15">
        <v>132</v>
      </c>
      <c r="B133" s="44">
        <v>7.3495370370370372E-3</v>
      </c>
      <c r="C133" s="45">
        <f t="shared" si="14"/>
        <v>6.3657407407407239E-5</v>
      </c>
      <c r="D133" s="45">
        <v>7.3506944444444453E-3</v>
      </c>
      <c r="E133" s="23">
        <f t="shared" si="15"/>
        <v>621</v>
      </c>
      <c r="F133" s="23">
        <f t="shared" si="16"/>
        <v>5.4999999999999858</v>
      </c>
      <c r="G133" s="17" t="s">
        <v>114</v>
      </c>
      <c r="H133" s="46" t="s">
        <v>128</v>
      </c>
      <c r="I133" s="47" t="s">
        <v>462</v>
      </c>
      <c r="J133" s="46" t="s">
        <v>497</v>
      </c>
      <c r="K133" s="48" t="str">
        <f t="shared" si="17"/>
        <v>W,I</v>
      </c>
    </row>
    <row r="134" spans="1:11" ht="17" thickBot="1" x14ac:dyDescent="0.25">
      <c r="A134" s="15">
        <v>133</v>
      </c>
      <c r="B134" s="44">
        <v>7.4131944444444445E-3</v>
      </c>
      <c r="C134" s="45">
        <f t="shared" si="14"/>
        <v>7.8703703703704962E-5</v>
      </c>
      <c r="D134" s="45">
        <v>7.4918981481481494E-3</v>
      </c>
      <c r="E134" s="23">
        <f t="shared" si="15"/>
        <v>626.5</v>
      </c>
      <c r="F134" s="23">
        <f t="shared" si="16"/>
        <v>6.8000000000001091</v>
      </c>
      <c r="G134" s="17" t="s">
        <v>115</v>
      </c>
      <c r="H134" s="46" t="s">
        <v>127</v>
      </c>
      <c r="I134" s="47" t="s">
        <v>467</v>
      </c>
      <c r="J134" s="46" t="s">
        <v>499</v>
      </c>
      <c r="K134" s="48" t="str">
        <f t="shared" si="17"/>
        <v>V,R</v>
      </c>
    </row>
    <row r="135" spans="1:11" ht="17" thickBot="1" x14ac:dyDescent="0.25">
      <c r="A135" s="15">
        <v>134</v>
      </c>
      <c r="B135" s="44">
        <v>7.4918981481481494E-3</v>
      </c>
      <c r="C135" s="45">
        <f t="shared" si="14"/>
        <v>8.1018518518511523E-6</v>
      </c>
      <c r="D135" s="45">
        <v>7.4930555555555549E-3</v>
      </c>
      <c r="E135" s="23">
        <f t="shared" si="15"/>
        <v>633.30000000000007</v>
      </c>
      <c r="F135" s="23">
        <f t="shared" si="16"/>
        <v>0.69999999999993956</v>
      </c>
      <c r="G135" s="17" t="s">
        <v>29</v>
      </c>
      <c r="H135" s="46" t="s">
        <v>494</v>
      </c>
      <c r="I135" s="47" t="s">
        <v>467</v>
      </c>
      <c r="J135" s="46" t="s">
        <v>499</v>
      </c>
      <c r="K135" s="48" t="str">
        <f t="shared" si="17"/>
        <v>X,R</v>
      </c>
    </row>
    <row r="136" spans="1:11" ht="17" thickBot="1" x14ac:dyDescent="0.25">
      <c r="A136" s="15">
        <v>135</v>
      </c>
      <c r="B136" s="44">
        <v>7.5000000000000006E-3</v>
      </c>
      <c r="C136" s="45">
        <f t="shared" si="14"/>
        <v>1.157407407407357E-5</v>
      </c>
      <c r="D136" s="45">
        <v>7.4930555555555549E-3</v>
      </c>
      <c r="E136" s="23">
        <f t="shared" si="15"/>
        <v>634</v>
      </c>
      <c r="F136" s="23">
        <f t="shared" si="16"/>
        <v>0.99999999999995648</v>
      </c>
      <c r="G136" s="17" t="s">
        <v>116</v>
      </c>
      <c r="H136" s="46" t="s">
        <v>14</v>
      </c>
      <c r="I136" s="47" t="s">
        <v>9</v>
      </c>
      <c r="J136" s="46" t="s">
        <v>491</v>
      </c>
      <c r="K136" s="48" t="str">
        <f t="shared" si="17"/>
        <v>ALL,P</v>
      </c>
    </row>
    <row r="137" spans="1:11" ht="17" thickBot="1" x14ac:dyDescent="0.25">
      <c r="A137" s="15">
        <v>136</v>
      </c>
      <c r="B137" s="44">
        <v>7.5115740740740742E-3</v>
      </c>
      <c r="C137" s="45">
        <f t="shared" si="14"/>
        <v>1.157407407407357E-5</v>
      </c>
      <c r="D137" s="45">
        <v>7.4930555555555549E-3</v>
      </c>
      <c r="E137" s="23">
        <f t="shared" si="15"/>
        <v>635</v>
      </c>
      <c r="F137" s="23">
        <f t="shared" si="16"/>
        <v>0.99999999999995648</v>
      </c>
      <c r="G137" s="17" t="s">
        <v>117</v>
      </c>
      <c r="H137" s="46" t="s">
        <v>493</v>
      </c>
      <c r="I137" s="47" t="s">
        <v>482</v>
      </c>
      <c r="J137" s="46" t="s">
        <v>498</v>
      </c>
      <c r="K137" s="48" t="str">
        <f t="shared" si="17"/>
        <v>Y,C</v>
      </c>
    </row>
    <row r="138" spans="1:11" ht="17" thickBot="1" x14ac:dyDescent="0.25">
      <c r="A138" s="15">
        <v>137</v>
      </c>
      <c r="B138" s="44">
        <v>7.5231481481481477E-3</v>
      </c>
      <c r="C138" s="45">
        <f t="shared" si="14"/>
        <v>1.967592592592559E-5</v>
      </c>
      <c r="D138" s="45">
        <v>7.5231481481481477E-3</v>
      </c>
      <c r="E138" s="23">
        <f t="shared" si="15"/>
        <v>636</v>
      </c>
      <c r="F138" s="23">
        <f t="shared" si="16"/>
        <v>1.6999999999999709</v>
      </c>
      <c r="G138" s="17" t="s">
        <v>118</v>
      </c>
      <c r="H138" s="46" t="s">
        <v>127</v>
      </c>
      <c r="I138" s="47" t="s">
        <v>460</v>
      </c>
      <c r="J138" s="46" t="s">
        <v>497</v>
      </c>
      <c r="K138" s="48" t="str">
        <f t="shared" si="17"/>
        <v>V,I</v>
      </c>
    </row>
    <row r="139" spans="1:11" ht="17" thickBot="1" x14ac:dyDescent="0.25">
      <c r="A139" s="15">
        <v>138</v>
      </c>
      <c r="B139" s="44">
        <v>7.5428240740740733E-3</v>
      </c>
      <c r="C139" s="45">
        <f t="shared" si="14"/>
        <v>5.2662037037037E-4</v>
      </c>
      <c r="D139" s="45">
        <v>8.0694444444444433E-3</v>
      </c>
      <c r="E139" s="23">
        <f t="shared" si="15"/>
        <v>637.69999999999993</v>
      </c>
      <c r="F139" s="23">
        <f t="shared" si="16"/>
        <v>45.499999999999972</v>
      </c>
      <c r="G139" s="17" t="s">
        <v>119</v>
      </c>
      <c r="H139" s="46" t="s">
        <v>14</v>
      </c>
      <c r="I139" s="47" t="s">
        <v>490</v>
      </c>
      <c r="J139" s="46" t="s">
        <v>504</v>
      </c>
      <c r="K139" s="48" t="str">
        <f t="shared" si="17"/>
        <v>ALL,M</v>
      </c>
    </row>
    <row r="140" spans="1:11" ht="17" thickBot="1" x14ac:dyDescent="0.25">
      <c r="A140" s="15">
        <v>139</v>
      </c>
      <c r="B140" s="44">
        <v>8.0694444444444433E-3</v>
      </c>
      <c r="C140" s="45">
        <f t="shared" si="14"/>
        <v>8.1018518518518462E-5</v>
      </c>
      <c r="D140" s="45">
        <v>8.1504629629629618E-3</v>
      </c>
      <c r="E140" s="23">
        <f t="shared" si="15"/>
        <v>683.19999999999993</v>
      </c>
      <c r="F140" s="23">
        <f t="shared" si="16"/>
        <v>6.9999999999999947</v>
      </c>
      <c r="G140" s="17" t="s">
        <v>120</v>
      </c>
      <c r="H140" s="46" t="s">
        <v>495</v>
      </c>
      <c r="I140" s="47" t="s">
        <v>479</v>
      </c>
      <c r="J140" s="46" t="s">
        <v>498</v>
      </c>
      <c r="K140" s="48" t="str">
        <f t="shared" si="17"/>
        <v>Z,C</v>
      </c>
    </row>
    <row r="141" spans="1:11" ht="17" thickBot="1" x14ac:dyDescent="0.25">
      <c r="A141" s="15">
        <v>140</v>
      </c>
      <c r="B141" s="44">
        <v>8.1504629629629618E-3</v>
      </c>
      <c r="C141" s="45">
        <f t="shared" si="14"/>
        <v>1.1342592592592654E-4</v>
      </c>
      <c r="D141" s="45">
        <v>8.2638888888888883E-3</v>
      </c>
      <c r="E141" s="23">
        <f t="shared" si="15"/>
        <v>690.19999999999993</v>
      </c>
      <c r="F141" s="23">
        <f t="shared" si="16"/>
        <v>9.800000000000054</v>
      </c>
      <c r="G141" s="17" t="s">
        <v>121</v>
      </c>
      <c r="H141" s="46" t="s">
        <v>493</v>
      </c>
      <c r="I141" s="47" t="s">
        <v>479</v>
      </c>
      <c r="J141" s="46" t="s">
        <v>498</v>
      </c>
      <c r="K141" s="48" t="str">
        <f t="shared" si="17"/>
        <v>Y,C</v>
      </c>
    </row>
    <row r="142" spans="1:11" ht="17" thickBot="1" x14ac:dyDescent="0.25">
      <c r="A142" s="15">
        <v>141</v>
      </c>
      <c r="B142" s="44">
        <v>8.2638888888888883E-3</v>
      </c>
      <c r="C142" s="45">
        <f t="shared" si="14"/>
        <v>1.3888888888888978E-4</v>
      </c>
      <c r="D142" s="45">
        <v>8.4039351851851862E-3</v>
      </c>
      <c r="E142" s="23">
        <f t="shared" si="15"/>
        <v>700</v>
      </c>
      <c r="F142" s="23">
        <f t="shared" si="16"/>
        <v>12.000000000000078</v>
      </c>
      <c r="G142" s="17" t="s">
        <v>122</v>
      </c>
      <c r="H142" s="46" t="s">
        <v>127</v>
      </c>
      <c r="I142" s="47" t="s">
        <v>462</v>
      </c>
      <c r="J142" s="46" t="s">
        <v>497</v>
      </c>
      <c r="K142" s="48" t="str">
        <f t="shared" si="17"/>
        <v>V,I</v>
      </c>
    </row>
    <row r="143" spans="1:11" x14ac:dyDescent="0.2">
      <c r="B143" s="42">
        <v>8.4027777777777781E-3</v>
      </c>
    </row>
    <row r="144" spans="1:11" x14ac:dyDescent="0.2">
      <c r="B144" s="42" t="s">
        <v>124</v>
      </c>
      <c r="C144" s="42">
        <f>SUM(C2:C142)</f>
        <v>8.2442129629629636E-3</v>
      </c>
    </row>
  </sheetData>
  <autoFilter ref="A1:K1" xr:uid="{00000000-0009-0000-0000-000000000000}">
    <sortState xmlns:xlrd2="http://schemas.microsoft.com/office/spreadsheetml/2017/richdata2" ref="A3:K145">
      <sortCondition ref="A2:A145"/>
    </sortState>
  </autoFilter>
  <pageMargins left="0.7" right="0.7" top="0.75" bottom="0.75" header="0.3" footer="0.3"/>
  <pageSetup paperSize="9"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49"/>
  <sheetViews>
    <sheetView workbookViewId="0">
      <selection activeCell="G1" sqref="G1:G1048576"/>
    </sheetView>
  </sheetViews>
  <sheetFormatPr baseColWidth="10" defaultRowHeight="16" x14ac:dyDescent="0.2"/>
  <cols>
    <col min="3" max="3" width="11.6640625" style="75" bestFit="1" customWidth="1"/>
    <col min="4" max="5" width="11.6640625" style="75" customWidth="1"/>
    <col min="6" max="6" width="76.33203125" customWidth="1"/>
  </cols>
  <sheetData>
    <row r="1" spans="1:10" ht="35" thickBot="1" x14ac:dyDescent="0.25">
      <c r="A1" s="18" t="s">
        <v>0</v>
      </c>
      <c r="B1" s="16" t="s">
        <v>1</v>
      </c>
      <c r="C1" s="71" t="s">
        <v>125</v>
      </c>
      <c r="D1" s="71" t="s">
        <v>856</v>
      </c>
      <c r="E1" s="71" t="s">
        <v>126</v>
      </c>
      <c r="F1" s="16" t="s">
        <v>2</v>
      </c>
      <c r="G1" s="33" t="s">
        <v>3</v>
      </c>
      <c r="H1" s="34" t="s">
        <v>1127</v>
      </c>
      <c r="I1" s="33" t="s">
        <v>1128</v>
      </c>
      <c r="J1" s="35" t="s">
        <v>496</v>
      </c>
    </row>
    <row r="2" spans="1:10" ht="17" thickBot="1" x14ac:dyDescent="0.25">
      <c r="A2" s="19">
        <v>3.8194444444444444E-5</v>
      </c>
      <c r="B2" s="20">
        <v>5.7870370370370366E-5</v>
      </c>
      <c r="C2" s="72">
        <f t="shared" ref="C2:C33" si="0">SUM(A2*86400)-3.3</f>
        <v>0</v>
      </c>
      <c r="D2" s="72">
        <f t="shared" ref="D2:D33" si="1">SUM(B2*86400-3.3)</f>
        <v>1.7000000000000002</v>
      </c>
      <c r="E2" s="72">
        <f t="shared" ref="E2:E33" si="2">SUM(D2-C2)</f>
        <v>1.7000000000000002</v>
      </c>
      <c r="F2" s="17" t="s">
        <v>857</v>
      </c>
      <c r="G2" s="46" t="s">
        <v>493</v>
      </c>
      <c r="H2" s="47" t="s">
        <v>462</v>
      </c>
      <c r="I2" s="46" t="s">
        <v>497</v>
      </c>
      <c r="J2" s="48" t="str">
        <f t="shared" ref="J2:J33" si="3">CONCATENATE(G2,",", I2)</f>
        <v>Y,I</v>
      </c>
    </row>
    <row r="3" spans="1:10" ht="17" thickBot="1" x14ac:dyDescent="0.25">
      <c r="A3" s="19">
        <v>1.7361111111111112E-4</v>
      </c>
      <c r="B3" s="20">
        <v>1.9560185185185183E-4</v>
      </c>
      <c r="C3" s="72">
        <f t="shared" si="0"/>
        <v>11.7</v>
      </c>
      <c r="D3" s="72">
        <f t="shared" si="1"/>
        <v>13.599999999999998</v>
      </c>
      <c r="E3" s="72">
        <f t="shared" si="2"/>
        <v>1.8999999999999986</v>
      </c>
      <c r="F3" s="17" t="s">
        <v>858</v>
      </c>
      <c r="G3" s="46" t="s">
        <v>127</v>
      </c>
      <c r="H3" s="47" t="s">
        <v>467</v>
      </c>
      <c r="I3" s="46" t="s">
        <v>499</v>
      </c>
      <c r="J3" s="48" t="str">
        <f t="shared" si="3"/>
        <v>V,R</v>
      </c>
    </row>
    <row r="4" spans="1:10" ht="17" thickBot="1" x14ac:dyDescent="0.25">
      <c r="A4" s="19">
        <v>1.9560185185185183E-4</v>
      </c>
      <c r="B4" s="20">
        <v>3.4375000000000003E-4</v>
      </c>
      <c r="C4" s="72">
        <f t="shared" si="0"/>
        <v>13.599999999999998</v>
      </c>
      <c r="D4" s="72">
        <f t="shared" si="1"/>
        <v>26.400000000000002</v>
      </c>
      <c r="E4" s="72">
        <f t="shared" si="2"/>
        <v>12.800000000000004</v>
      </c>
      <c r="F4" s="17" t="s">
        <v>859</v>
      </c>
      <c r="G4" s="46" t="s">
        <v>495</v>
      </c>
      <c r="H4" s="47" t="s">
        <v>462</v>
      </c>
      <c r="I4" s="46" t="s">
        <v>497</v>
      </c>
      <c r="J4" s="48" t="str">
        <f t="shared" si="3"/>
        <v>Z,I</v>
      </c>
    </row>
    <row r="5" spans="1:10" ht="17" thickBot="1" x14ac:dyDescent="0.25">
      <c r="A5" s="19">
        <v>3.4375000000000003E-4</v>
      </c>
      <c r="B5" s="20">
        <v>3.7037037037037035E-4</v>
      </c>
      <c r="C5" s="72">
        <f t="shared" si="0"/>
        <v>26.400000000000002</v>
      </c>
      <c r="D5" s="72">
        <f t="shared" si="1"/>
        <v>28.7</v>
      </c>
      <c r="E5" s="72">
        <f t="shared" si="2"/>
        <v>2.2999999999999972</v>
      </c>
      <c r="F5" s="17" t="s">
        <v>860</v>
      </c>
      <c r="G5" s="46" t="s">
        <v>493</v>
      </c>
      <c r="H5" s="47" t="s">
        <v>467</v>
      </c>
      <c r="I5" s="46" t="s">
        <v>499</v>
      </c>
      <c r="J5" s="48" t="str">
        <f t="shared" si="3"/>
        <v>Y,R</v>
      </c>
    </row>
    <row r="6" spans="1:10" ht="17" thickBot="1" x14ac:dyDescent="0.25">
      <c r="A6" s="19">
        <v>3.9120370370370367E-4</v>
      </c>
      <c r="B6" s="20">
        <v>4.1087962962962958E-4</v>
      </c>
      <c r="C6" s="72">
        <f t="shared" si="0"/>
        <v>30.499999999999996</v>
      </c>
      <c r="D6" s="72">
        <f t="shared" si="1"/>
        <v>32.199999999999996</v>
      </c>
      <c r="E6" s="72">
        <f t="shared" si="2"/>
        <v>1.6999999999999993</v>
      </c>
      <c r="F6" s="17" t="s">
        <v>861</v>
      </c>
      <c r="G6" s="46" t="s">
        <v>495</v>
      </c>
      <c r="H6" s="47" t="s">
        <v>479</v>
      </c>
      <c r="I6" s="46" t="s">
        <v>498</v>
      </c>
      <c r="J6" s="48" t="str">
        <f t="shared" si="3"/>
        <v>Z,C</v>
      </c>
    </row>
    <row r="7" spans="1:10" ht="17" thickBot="1" x14ac:dyDescent="0.25">
      <c r="A7" s="19">
        <v>4.1087962962962958E-4</v>
      </c>
      <c r="B7" s="20">
        <v>4.2824074074074075E-4</v>
      </c>
      <c r="C7" s="72">
        <f t="shared" si="0"/>
        <v>32.199999999999996</v>
      </c>
      <c r="D7" s="72">
        <f t="shared" si="1"/>
        <v>33.700000000000003</v>
      </c>
      <c r="E7" s="72">
        <f t="shared" si="2"/>
        <v>1.5000000000000071</v>
      </c>
      <c r="F7" s="17" t="s">
        <v>25</v>
      </c>
      <c r="G7" s="46" t="s">
        <v>494</v>
      </c>
      <c r="H7" s="47" t="s">
        <v>467</v>
      </c>
      <c r="I7" s="46" t="s">
        <v>499</v>
      </c>
      <c r="J7" s="48" t="str">
        <f t="shared" si="3"/>
        <v>X,R</v>
      </c>
    </row>
    <row r="8" spans="1:10" ht="17" thickBot="1" x14ac:dyDescent="0.25">
      <c r="A8" s="19">
        <v>4.3981481481481481E-4</v>
      </c>
      <c r="B8" s="20">
        <v>5.3125000000000004E-4</v>
      </c>
      <c r="C8" s="72">
        <f t="shared" si="0"/>
        <v>34.700000000000003</v>
      </c>
      <c r="D8" s="72">
        <f t="shared" si="1"/>
        <v>42.600000000000009</v>
      </c>
      <c r="E8" s="72">
        <f t="shared" si="2"/>
        <v>7.9000000000000057</v>
      </c>
      <c r="F8" s="17" t="s">
        <v>862</v>
      </c>
      <c r="G8" s="46" t="s">
        <v>493</v>
      </c>
      <c r="H8" s="47" t="s">
        <v>479</v>
      </c>
      <c r="I8" s="46" t="s">
        <v>498</v>
      </c>
      <c r="J8" s="48" t="str">
        <f t="shared" si="3"/>
        <v>Y,C</v>
      </c>
    </row>
    <row r="9" spans="1:10" ht="17" thickBot="1" x14ac:dyDescent="0.25">
      <c r="A9" s="19">
        <v>5.3125000000000004E-4</v>
      </c>
      <c r="B9" s="20">
        <v>6.9328703703703696E-4</v>
      </c>
      <c r="C9" s="72">
        <f t="shared" si="0"/>
        <v>42.600000000000009</v>
      </c>
      <c r="D9" s="72">
        <f t="shared" si="1"/>
        <v>56.599999999999994</v>
      </c>
      <c r="E9" s="72">
        <f t="shared" si="2"/>
        <v>13.999999999999986</v>
      </c>
      <c r="F9" s="17" t="s">
        <v>863</v>
      </c>
      <c r="G9" s="46" t="s">
        <v>495</v>
      </c>
      <c r="H9" s="47" t="s">
        <v>462</v>
      </c>
      <c r="I9" s="46" t="s">
        <v>497</v>
      </c>
      <c r="J9" s="48" t="str">
        <f t="shared" si="3"/>
        <v>Z,I</v>
      </c>
    </row>
    <row r="10" spans="1:10" ht="17" thickBot="1" x14ac:dyDescent="0.25">
      <c r="A10" s="19">
        <v>6.9328703703703696E-4</v>
      </c>
      <c r="B10" s="20">
        <v>7.4652777777777781E-4</v>
      </c>
      <c r="C10" s="72">
        <f t="shared" si="0"/>
        <v>56.599999999999994</v>
      </c>
      <c r="D10" s="72">
        <f t="shared" si="1"/>
        <v>61.2</v>
      </c>
      <c r="E10" s="72">
        <f t="shared" si="2"/>
        <v>4.6000000000000085</v>
      </c>
      <c r="F10" s="17" t="s">
        <v>864</v>
      </c>
      <c r="G10" s="46" t="s">
        <v>493</v>
      </c>
      <c r="H10" s="47" t="s">
        <v>464</v>
      </c>
      <c r="I10" s="46" t="s">
        <v>497</v>
      </c>
      <c r="J10" s="48" t="str">
        <f t="shared" si="3"/>
        <v>Y,I</v>
      </c>
    </row>
    <row r="11" spans="1:10" ht="17" thickBot="1" x14ac:dyDescent="0.25">
      <c r="A11" s="19">
        <v>7.4652777777777781E-4</v>
      </c>
      <c r="B11" s="20">
        <v>7.8819444444444455E-4</v>
      </c>
      <c r="C11" s="72">
        <f t="shared" si="0"/>
        <v>61.2</v>
      </c>
      <c r="D11" s="72">
        <f t="shared" si="1"/>
        <v>64.800000000000011</v>
      </c>
      <c r="E11" s="72">
        <f t="shared" si="2"/>
        <v>3.6000000000000085</v>
      </c>
      <c r="F11" s="17" t="s">
        <v>56</v>
      </c>
      <c r="G11" s="46" t="s">
        <v>495</v>
      </c>
      <c r="H11" s="47" t="s">
        <v>467</v>
      </c>
      <c r="I11" s="46" t="s">
        <v>499</v>
      </c>
      <c r="J11" s="48" t="str">
        <f t="shared" si="3"/>
        <v>Z,R</v>
      </c>
    </row>
    <row r="12" spans="1:10" ht="17" thickBot="1" x14ac:dyDescent="0.25">
      <c r="A12" s="19">
        <v>7.8819444444444455E-4</v>
      </c>
      <c r="B12" s="20">
        <v>8.4606481481481479E-4</v>
      </c>
      <c r="C12" s="72">
        <f t="shared" si="0"/>
        <v>64.800000000000011</v>
      </c>
      <c r="D12" s="72">
        <f t="shared" si="1"/>
        <v>69.8</v>
      </c>
      <c r="E12" s="72">
        <f t="shared" si="2"/>
        <v>4.9999999999999858</v>
      </c>
      <c r="F12" s="17" t="s">
        <v>865</v>
      </c>
      <c r="G12" s="46" t="s">
        <v>493</v>
      </c>
      <c r="H12" s="47" t="s">
        <v>464</v>
      </c>
      <c r="I12" s="46" t="s">
        <v>497</v>
      </c>
      <c r="J12" s="48" t="str">
        <f t="shared" si="3"/>
        <v>Y,I</v>
      </c>
    </row>
    <row r="13" spans="1:10" ht="17" thickBot="1" x14ac:dyDescent="0.25">
      <c r="A13" s="19">
        <v>8.4606481481481479E-4</v>
      </c>
      <c r="B13" s="20">
        <v>1.3275462962962963E-3</v>
      </c>
      <c r="C13" s="72">
        <f t="shared" si="0"/>
        <v>69.8</v>
      </c>
      <c r="D13" s="72">
        <f t="shared" si="1"/>
        <v>111.4</v>
      </c>
      <c r="E13" s="72">
        <f t="shared" si="2"/>
        <v>41.600000000000009</v>
      </c>
      <c r="F13" s="17" t="s">
        <v>13</v>
      </c>
      <c r="G13" s="46" t="s">
        <v>14</v>
      </c>
      <c r="H13" s="47" t="s">
        <v>504</v>
      </c>
      <c r="I13" s="46" t="s">
        <v>504</v>
      </c>
      <c r="J13" s="48" t="str">
        <f t="shared" si="3"/>
        <v>ALL,M</v>
      </c>
    </row>
    <row r="14" spans="1:10" ht="17" thickBot="1" x14ac:dyDescent="0.25">
      <c r="A14" s="19">
        <v>1.3275462962962963E-3</v>
      </c>
      <c r="B14" s="20">
        <v>1.3414351851851851E-3</v>
      </c>
      <c r="C14" s="72">
        <f t="shared" si="0"/>
        <v>111.4</v>
      </c>
      <c r="D14" s="72">
        <f t="shared" si="1"/>
        <v>112.6</v>
      </c>
      <c r="E14" s="72">
        <f t="shared" si="2"/>
        <v>1.1999999999999886</v>
      </c>
      <c r="F14" s="17" t="s">
        <v>866</v>
      </c>
      <c r="G14" s="46" t="s">
        <v>127</v>
      </c>
      <c r="H14" s="47" t="s">
        <v>462</v>
      </c>
      <c r="I14" s="46" t="s">
        <v>497</v>
      </c>
      <c r="J14" s="48" t="str">
        <f t="shared" si="3"/>
        <v>V,I</v>
      </c>
    </row>
    <row r="15" spans="1:10" ht="17" thickBot="1" x14ac:dyDescent="0.25">
      <c r="A15" s="19">
        <v>1.3414351851851851E-3</v>
      </c>
      <c r="B15" s="20">
        <v>1.4074074074074076E-3</v>
      </c>
      <c r="C15" s="72">
        <f t="shared" si="0"/>
        <v>112.6</v>
      </c>
      <c r="D15" s="72">
        <f t="shared" si="1"/>
        <v>118.30000000000001</v>
      </c>
      <c r="E15" s="72">
        <f t="shared" si="2"/>
        <v>5.7000000000000171</v>
      </c>
      <c r="F15" s="17" t="s">
        <v>867</v>
      </c>
      <c r="G15" s="46" t="s">
        <v>495</v>
      </c>
      <c r="H15" s="47" t="s">
        <v>469</v>
      </c>
      <c r="I15" s="46" t="s">
        <v>499</v>
      </c>
      <c r="J15" s="48" t="str">
        <f t="shared" si="3"/>
        <v>Z,R</v>
      </c>
    </row>
    <row r="16" spans="1:10" ht="17" thickBot="1" x14ac:dyDescent="0.25">
      <c r="A16" s="19">
        <v>1.4074074074074076E-3</v>
      </c>
      <c r="B16" s="20">
        <v>1.4340277777777778E-3</v>
      </c>
      <c r="C16" s="72">
        <f t="shared" si="0"/>
        <v>118.30000000000001</v>
      </c>
      <c r="D16" s="72">
        <f t="shared" si="1"/>
        <v>120.60000000000001</v>
      </c>
      <c r="E16" s="72">
        <f t="shared" si="2"/>
        <v>2.2999999999999972</v>
      </c>
      <c r="F16" s="17" t="s">
        <v>868</v>
      </c>
      <c r="G16" s="46" t="s">
        <v>127</v>
      </c>
      <c r="H16" s="47" t="s">
        <v>501</v>
      </c>
      <c r="I16" s="46" t="s">
        <v>498</v>
      </c>
      <c r="J16" s="48" t="str">
        <f t="shared" si="3"/>
        <v>V,C</v>
      </c>
    </row>
    <row r="17" spans="1:10" ht="17" thickBot="1" x14ac:dyDescent="0.25">
      <c r="A17" s="19">
        <v>1.4340277777777778E-3</v>
      </c>
      <c r="B17" s="20">
        <v>1.5011574074074074E-3</v>
      </c>
      <c r="C17" s="72">
        <f t="shared" si="0"/>
        <v>120.60000000000001</v>
      </c>
      <c r="D17" s="72">
        <f t="shared" si="1"/>
        <v>126.39999999999999</v>
      </c>
      <c r="E17" s="72">
        <f t="shared" si="2"/>
        <v>5.7999999999999829</v>
      </c>
      <c r="F17" s="17" t="s">
        <v>869</v>
      </c>
      <c r="G17" s="46" t="s">
        <v>493</v>
      </c>
      <c r="H17" s="47" t="s">
        <v>482</v>
      </c>
      <c r="I17" s="46" t="s">
        <v>498</v>
      </c>
      <c r="J17" s="48" t="str">
        <f t="shared" si="3"/>
        <v>Y,C</v>
      </c>
    </row>
    <row r="18" spans="1:10" ht="17" thickBot="1" x14ac:dyDescent="0.25">
      <c r="A18" s="19">
        <v>1.5011574074074074E-3</v>
      </c>
      <c r="B18" s="20">
        <v>1.5763888888888891E-3</v>
      </c>
      <c r="C18" s="72">
        <f t="shared" si="0"/>
        <v>126.39999999999999</v>
      </c>
      <c r="D18" s="72">
        <f t="shared" si="1"/>
        <v>132.9</v>
      </c>
      <c r="E18" s="72">
        <f t="shared" si="2"/>
        <v>6.5000000000000142</v>
      </c>
      <c r="F18" s="17" t="s">
        <v>870</v>
      </c>
      <c r="G18" s="46" t="s">
        <v>494</v>
      </c>
      <c r="H18" s="47" t="s">
        <v>462</v>
      </c>
      <c r="I18" s="46" t="s">
        <v>497</v>
      </c>
      <c r="J18" s="48" t="str">
        <f t="shared" si="3"/>
        <v>X,I</v>
      </c>
    </row>
    <row r="19" spans="1:10" ht="17" thickBot="1" x14ac:dyDescent="0.25">
      <c r="A19" s="19">
        <v>1.5763888888888891E-3</v>
      </c>
      <c r="B19" s="20">
        <v>1.6076388888888887E-3</v>
      </c>
      <c r="C19" s="72">
        <f t="shared" si="0"/>
        <v>132.9</v>
      </c>
      <c r="D19" s="72">
        <f t="shared" si="1"/>
        <v>135.59999999999997</v>
      </c>
      <c r="E19" s="72">
        <f t="shared" si="2"/>
        <v>2.6999999999999602</v>
      </c>
      <c r="F19" s="17" t="s">
        <v>871</v>
      </c>
      <c r="G19" s="46" t="s">
        <v>493</v>
      </c>
      <c r="H19" s="47" t="s">
        <v>477</v>
      </c>
      <c r="I19" s="46" t="s">
        <v>498</v>
      </c>
      <c r="J19" s="48" t="str">
        <f t="shared" si="3"/>
        <v>Y,C</v>
      </c>
    </row>
    <row r="20" spans="1:10" ht="17" thickBot="1" x14ac:dyDescent="0.25">
      <c r="A20" s="19">
        <v>1.6076388888888887E-3</v>
      </c>
      <c r="B20" s="20">
        <v>1.6203703703703703E-3</v>
      </c>
      <c r="C20" s="72">
        <f t="shared" si="0"/>
        <v>135.59999999999997</v>
      </c>
      <c r="D20" s="72">
        <f t="shared" si="1"/>
        <v>136.69999999999999</v>
      </c>
      <c r="E20" s="72">
        <f t="shared" si="2"/>
        <v>1.1000000000000227</v>
      </c>
      <c r="F20" s="17" t="s">
        <v>25</v>
      </c>
      <c r="G20" s="46" t="s">
        <v>128</v>
      </c>
      <c r="H20" s="47" t="s">
        <v>467</v>
      </c>
      <c r="I20" s="46" t="s">
        <v>499</v>
      </c>
      <c r="J20" s="48" t="str">
        <f t="shared" si="3"/>
        <v>W,R</v>
      </c>
    </row>
    <row r="21" spans="1:10" ht="17" thickBot="1" x14ac:dyDescent="0.25">
      <c r="A21" s="19">
        <v>1.6203703703703703E-3</v>
      </c>
      <c r="B21" s="20">
        <v>1.6550925925925926E-3</v>
      </c>
      <c r="C21" s="72">
        <f t="shared" si="0"/>
        <v>136.69999999999999</v>
      </c>
      <c r="D21" s="72">
        <f t="shared" si="1"/>
        <v>139.69999999999999</v>
      </c>
      <c r="E21" s="72">
        <f t="shared" si="2"/>
        <v>3</v>
      </c>
      <c r="F21" s="17" t="s">
        <v>25</v>
      </c>
      <c r="G21" s="46" t="s">
        <v>494</v>
      </c>
      <c r="H21" s="47" t="s">
        <v>467</v>
      </c>
      <c r="I21" s="46" t="s">
        <v>499</v>
      </c>
      <c r="J21" s="48" t="str">
        <f t="shared" si="3"/>
        <v>X,R</v>
      </c>
    </row>
    <row r="22" spans="1:10" ht="17" thickBot="1" x14ac:dyDescent="0.25">
      <c r="A22" s="19">
        <v>1.6550925925925926E-3</v>
      </c>
      <c r="B22" s="20">
        <v>1.7581018518518518E-3</v>
      </c>
      <c r="C22" s="72">
        <f t="shared" si="0"/>
        <v>139.69999999999999</v>
      </c>
      <c r="D22" s="72">
        <f t="shared" si="1"/>
        <v>148.6</v>
      </c>
      <c r="E22" s="72">
        <f t="shared" si="2"/>
        <v>8.9000000000000057</v>
      </c>
      <c r="F22" s="17" t="s">
        <v>872</v>
      </c>
      <c r="G22" s="46" t="s">
        <v>495</v>
      </c>
      <c r="H22" s="47" t="s">
        <v>479</v>
      </c>
      <c r="I22" s="46" t="s">
        <v>498</v>
      </c>
      <c r="J22" s="48" t="str">
        <f t="shared" si="3"/>
        <v>Z,C</v>
      </c>
    </row>
    <row r="23" spans="1:10" ht="17" thickBot="1" x14ac:dyDescent="0.25">
      <c r="A23" s="19">
        <v>1.7581018518518518E-3</v>
      </c>
      <c r="B23" s="20">
        <v>1.7824074074074072E-3</v>
      </c>
      <c r="C23" s="72">
        <f t="shared" si="0"/>
        <v>148.6</v>
      </c>
      <c r="D23" s="72">
        <f t="shared" si="1"/>
        <v>150.69999999999999</v>
      </c>
      <c r="E23" s="72">
        <f t="shared" si="2"/>
        <v>2.0999999999999943</v>
      </c>
      <c r="F23" s="17" t="s">
        <v>873</v>
      </c>
      <c r="G23" s="46" t="s">
        <v>494</v>
      </c>
      <c r="H23" s="47" t="s">
        <v>467</v>
      </c>
      <c r="I23" s="46" t="s">
        <v>499</v>
      </c>
      <c r="J23" s="48" t="str">
        <f t="shared" si="3"/>
        <v>X,R</v>
      </c>
    </row>
    <row r="24" spans="1:10" ht="17" thickBot="1" x14ac:dyDescent="0.25">
      <c r="A24" s="19">
        <v>1.8078703703703705E-3</v>
      </c>
      <c r="B24" s="20">
        <v>1.939814814814815E-3</v>
      </c>
      <c r="C24" s="72">
        <f t="shared" si="0"/>
        <v>152.9</v>
      </c>
      <c r="D24" s="72">
        <f t="shared" si="1"/>
        <v>164.3</v>
      </c>
      <c r="E24" s="72">
        <f t="shared" si="2"/>
        <v>11.400000000000006</v>
      </c>
      <c r="F24" s="17" t="s">
        <v>874</v>
      </c>
      <c r="G24" s="46" t="s">
        <v>127</v>
      </c>
      <c r="H24" s="47" t="s">
        <v>462</v>
      </c>
      <c r="I24" s="46" t="s">
        <v>497</v>
      </c>
      <c r="J24" s="48" t="str">
        <f t="shared" si="3"/>
        <v>V,I</v>
      </c>
    </row>
    <row r="25" spans="1:10" ht="17" thickBot="1" x14ac:dyDescent="0.25">
      <c r="A25" s="19">
        <v>1.939814814814815E-3</v>
      </c>
      <c r="B25" s="20">
        <v>1.972222222222222E-3</v>
      </c>
      <c r="C25" s="72">
        <f t="shared" si="0"/>
        <v>164.3</v>
      </c>
      <c r="D25" s="72">
        <f t="shared" si="1"/>
        <v>167.09999999999997</v>
      </c>
      <c r="E25" s="72">
        <f t="shared" si="2"/>
        <v>2.7999999999999545</v>
      </c>
      <c r="F25" s="17" t="s">
        <v>875</v>
      </c>
      <c r="G25" s="46" t="s">
        <v>493</v>
      </c>
      <c r="H25" s="47" t="s">
        <v>467</v>
      </c>
      <c r="I25" s="46" t="s">
        <v>499</v>
      </c>
      <c r="J25" s="48" t="str">
        <f t="shared" si="3"/>
        <v>Y,R</v>
      </c>
    </row>
    <row r="26" spans="1:10" ht="17" thickBot="1" x14ac:dyDescent="0.25">
      <c r="A26" s="19">
        <v>1.972222222222222E-3</v>
      </c>
      <c r="B26" s="20">
        <v>2.0023148148148148E-3</v>
      </c>
      <c r="C26" s="72">
        <f t="shared" si="0"/>
        <v>167.09999999999997</v>
      </c>
      <c r="D26" s="72">
        <f t="shared" si="1"/>
        <v>169.7</v>
      </c>
      <c r="E26" s="72">
        <f t="shared" si="2"/>
        <v>2.6000000000000227</v>
      </c>
      <c r="F26" s="17" t="s">
        <v>797</v>
      </c>
      <c r="G26" s="46" t="s">
        <v>127</v>
      </c>
      <c r="H26" s="47" t="s">
        <v>504</v>
      </c>
      <c r="I26" s="46" t="s">
        <v>504</v>
      </c>
      <c r="J26" s="48" t="str">
        <f t="shared" si="3"/>
        <v>V,M</v>
      </c>
    </row>
    <row r="27" spans="1:10" ht="17" thickBot="1" x14ac:dyDescent="0.25">
      <c r="A27" s="19">
        <v>2.0289351851851853E-3</v>
      </c>
      <c r="B27" s="20">
        <v>2.0486111111111113E-3</v>
      </c>
      <c r="C27" s="72">
        <f t="shared" si="0"/>
        <v>172</v>
      </c>
      <c r="D27" s="72">
        <f t="shared" si="1"/>
        <v>173.70000000000002</v>
      </c>
      <c r="E27" s="72">
        <f t="shared" si="2"/>
        <v>1.7000000000000171</v>
      </c>
      <c r="F27" s="17" t="s">
        <v>876</v>
      </c>
      <c r="G27" s="46" t="s">
        <v>495</v>
      </c>
      <c r="H27" s="47" t="s">
        <v>479</v>
      </c>
      <c r="I27" s="46" t="s">
        <v>498</v>
      </c>
      <c r="J27" s="48" t="str">
        <f t="shared" si="3"/>
        <v>Z,C</v>
      </c>
    </row>
    <row r="28" spans="1:10" ht="17" thickBot="1" x14ac:dyDescent="0.25">
      <c r="A28" s="19">
        <v>2.0486111111111113E-3</v>
      </c>
      <c r="B28" s="20">
        <v>2.0717592592592593E-3</v>
      </c>
      <c r="C28" s="72">
        <f t="shared" si="0"/>
        <v>173.70000000000002</v>
      </c>
      <c r="D28" s="72">
        <f t="shared" si="1"/>
        <v>175.7</v>
      </c>
      <c r="E28" s="72">
        <f t="shared" si="2"/>
        <v>1.9999999999999716</v>
      </c>
      <c r="F28" s="17" t="s">
        <v>877</v>
      </c>
      <c r="G28" s="46" t="s">
        <v>493</v>
      </c>
      <c r="H28" s="47" t="s">
        <v>471</v>
      </c>
      <c r="I28" s="46" t="s">
        <v>499</v>
      </c>
      <c r="J28" s="48" t="str">
        <f t="shared" si="3"/>
        <v>Y,R</v>
      </c>
    </row>
    <row r="29" spans="1:10" ht="17" thickBot="1" x14ac:dyDescent="0.25">
      <c r="A29" s="19">
        <v>2.0717592592592593E-3</v>
      </c>
      <c r="B29" s="20">
        <v>2.1111111111111109E-3</v>
      </c>
      <c r="C29" s="72">
        <f t="shared" si="0"/>
        <v>175.7</v>
      </c>
      <c r="D29" s="72">
        <f t="shared" si="1"/>
        <v>179.09999999999997</v>
      </c>
      <c r="E29" s="72">
        <f t="shared" si="2"/>
        <v>3.3999999999999773</v>
      </c>
      <c r="F29" s="17" t="s">
        <v>878</v>
      </c>
      <c r="G29" s="46" t="s">
        <v>127</v>
      </c>
      <c r="H29" s="47" t="s">
        <v>479</v>
      </c>
      <c r="I29" s="46" t="s">
        <v>498</v>
      </c>
      <c r="J29" s="48" t="str">
        <f t="shared" si="3"/>
        <v>V,C</v>
      </c>
    </row>
    <row r="30" spans="1:10" ht="17" thickBot="1" x14ac:dyDescent="0.25">
      <c r="A30" s="19">
        <v>2.1111111111111109E-3</v>
      </c>
      <c r="B30" s="20">
        <v>2.1296296296296298E-3</v>
      </c>
      <c r="C30" s="72">
        <f t="shared" si="0"/>
        <v>179.09999999999997</v>
      </c>
      <c r="D30" s="72">
        <f t="shared" si="1"/>
        <v>180.7</v>
      </c>
      <c r="E30" s="72">
        <f t="shared" si="2"/>
        <v>1.6000000000000227</v>
      </c>
      <c r="F30" s="17" t="s">
        <v>879</v>
      </c>
      <c r="G30" s="46" t="s">
        <v>495</v>
      </c>
      <c r="H30" s="47" t="s">
        <v>460</v>
      </c>
      <c r="I30" s="46" t="s">
        <v>497</v>
      </c>
      <c r="J30" s="48" t="str">
        <f t="shared" si="3"/>
        <v>Z,I</v>
      </c>
    </row>
    <row r="31" spans="1:10" ht="17" thickBot="1" x14ac:dyDescent="0.25">
      <c r="A31" s="19">
        <v>2.1261574074074073E-3</v>
      </c>
      <c r="B31" s="20">
        <v>2.2256944444444446E-3</v>
      </c>
      <c r="C31" s="72">
        <f t="shared" si="0"/>
        <v>180.39999999999998</v>
      </c>
      <c r="D31" s="72">
        <f t="shared" si="1"/>
        <v>189</v>
      </c>
      <c r="E31" s="72">
        <f t="shared" si="2"/>
        <v>8.6000000000000227</v>
      </c>
      <c r="F31" s="17" t="s">
        <v>881</v>
      </c>
      <c r="G31" s="46" t="s">
        <v>495</v>
      </c>
      <c r="H31" s="47" t="s">
        <v>479</v>
      </c>
      <c r="I31" s="46" t="s">
        <v>498</v>
      </c>
      <c r="J31" s="48" t="str">
        <f t="shared" si="3"/>
        <v>Z,C</v>
      </c>
    </row>
    <row r="32" spans="1:10" ht="17" thickBot="1" x14ac:dyDescent="0.25">
      <c r="A32" s="19">
        <v>2.1296296296296298E-3</v>
      </c>
      <c r="B32" s="20">
        <v>2.150462962962963E-3</v>
      </c>
      <c r="C32" s="72">
        <f t="shared" si="0"/>
        <v>180.7</v>
      </c>
      <c r="D32" s="72">
        <f t="shared" si="1"/>
        <v>182.5</v>
      </c>
      <c r="E32" s="72">
        <f t="shared" si="2"/>
        <v>1.8000000000000114</v>
      </c>
      <c r="F32" s="77" t="s">
        <v>880</v>
      </c>
      <c r="G32" s="46" t="s">
        <v>494</v>
      </c>
      <c r="H32" s="47" t="s">
        <v>479</v>
      </c>
      <c r="I32" s="46" t="s">
        <v>498</v>
      </c>
      <c r="J32" s="48" t="str">
        <f t="shared" si="3"/>
        <v>X,C</v>
      </c>
    </row>
    <row r="33" spans="1:10" ht="17" thickBot="1" x14ac:dyDescent="0.25">
      <c r="A33" s="19">
        <v>2.2256944444444446E-3</v>
      </c>
      <c r="B33" s="20">
        <v>2.2685185185185182E-3</v>
      </c>
      <c r="C33" s="72">
        <f t="shared" si="0"/>
        <v>189</v>
      </c>
      <c r="D33" s="72">
        <f t="shared" si="1"/>
        <v>192.69999999999996</v>
      </c>
      <c r="E33" s="72">
        <f t="shared" si="2"/>
        <v>3.6999999999999602</v>
      </c>
      <c r="F33" s="78" t="s">
        <v>882</v>
      </c>
      <c r="G33" s="46" t="s">
        <v>494</v>
      </c>
      <c r="H33" s="47" t="s">
        <v>9</v>
      </c>
      <c r="I33" s="46" t="s">
        <v>491</v>
      </c>
      <c r="J33" s="48" t="str">
        <f t="shared" si="3"/>
        <v>X,P</v>
      </c>
    </row>
    <row r="34" spans="1:10" ht="17" thickBot="1" x14ac:dyDescent="0.25">
      <c r="A34" s="20">
        <v>2.2685185185185182E-3</v>
      </c>
      <c r="B34" s="20">
        <v>2.3553240740740739E-3</v>
      </c>
      <c r="C34" s="72">
        <f t="shared" ref="C34:C65" si="4">SUM(A34*86400)-3.3</f>
        <v>192.69999999999996</v>
      </c>
      <c r="D34" s="72">
        <f t="shared" ref="D34:D65" si="5">SUM(B34*86400-3.3)</f>
        <v>200.2</v>
      </c>
      <c r="E34" s="72">
        <f t="shared" ref="E34:E65" si="6">SUM(D34-C34)</f>
        <v>7.5000000000000284</v>
      </c>
      <c r="F34" s="17" t="s">
        <v>883</v>
      </c>
      <c r="G34" s="46" t="s">
        <v>495</v>
      </c>
      <c r="H34" s="47" t="s">
        <v>9</v>
      </c>
      <c r="I34" s="46" t="s">
        <v>491</v>
      </c>
      <c r="J34" s="48" t="str">
        <f t="shared" ref="J34:J65" si="7">CONCATENATE(G34,",", I34)</f>
        <v>Z,P</v>
      </c>
    </row>
    <row r="35" spans="1:10" ht="17" thickBot="1" x14ac:dyDescent="0.25">
      <c r="A35" s="19">
        <v>2.3553240740740739E-3</v>
      </c>
      <c r="B35" s="20">
        <v>2.3761574074074076E-3</v>
      </c>
      <c r="C35" s="72">
        <f t="shared" si="4"/>
        <v>200.2</v>
      </c>
      <c r="D35" s="72">
        <f t="shared" si="5"/>
        <v>202</v>
      </c>
      <c r="E35" s="72">
        <f t="shared" si="6"/>
        <v>1.8000000000000114</v>
      </c>
      <c r="F35" s="17" t="s">
        <v>884</v>
      </c>
      <c r="G35" s="46" t="s">
        <v>127</v>
      </c>
      <c r="H35" s="47" t="s">
        <v>9</v>
      </c>
      <c r="I35" s="46" t="s">
        <v>491</v>
      </c>
      <c r="J35" s="48" t="str">
        <f t="shared" si="7"/>
        <v>V,P</v>
      </c>
    </row>
    <row r="36" spans="1:10" ht="17" thickBot="1" x14ac:dyDescent="0.25">
      <c r="A36" s="19">
        <v>2.3761574074074076E-3</v>
      </c>
      <c r="B36" s="20">
        <v>2.4537037037037036E-3</v>
      </c>
      <c r="C36" s="72">
        <f t="shared" si="4"/>
        <v>202</v>
      </c>
      <c r="D36" s="72">
        <f t="shared" si="5"/>
        <v>208.7</v>
      </c>
      <c r="E36" s="72">
        <f t="shared" si="6"/>
        <v>6.6999999999999886</v>
      </c>
      <c r="F36" s="17" t="s">
        <v>885</v>
      </c>
      <c r="G36" s="46" t="s">
        <v>495</v>
      </c>
      <c r="H36" s="47" t="s">
        <v>9</v>
      </c>
      <c r="I36" s="46" t="s">
        <v>491</v>
      </c>
      <c r="J36" s="48" t="str">
        <f t="shared" si="7"/>
        <v>Z,P</v>
      </c>
    </row>
    <row r="37" spans="1:10" ht="17" thickBot="1" x14ac:dyDescent="0.25">
      <c r="A37" s="19">
        <v>2.4537037037037036E-3</v>
      </c>
      <c r="B37" s="20">
        <v>2.4768518518518516E-3</v>
      </c>
      <c r="C37" s="72">
        <f t="shared" si="4"/>
        <v>208.7</v>
      </c>
      <c r="D37" s="72">
        <f t="shared" si="5"/>
        <v>210.69999999999996</v>
      </c>
      <c r="E37" s="72">
        <f t="shared" si="6"/>
        <v>1.9999999999999716</v>
      </c>
      <c r="F37" s="17" t="s">
        <v>886</v>
      </c>
      <c r="G37" s="46" t="s">
        <v>494</v>
      </c>
      <c r="H37" s="47" t="s">
        <v>475</v>
      </c>
      <c r="I37" s="46" t="s">
        <v>498</v>
      </c>
      <c r="J37" s="48" t="str">
        <f t="shared" si="7"/>
        <v>X,C</v>
      </c>
    </row>
    <row r="38" spans="1:10" ht="17" thickBot="1" x14ac:dyDescent="0.25">
      <c r="A38" s="19">
        <v>2.480324074074074E-3</v>
      </c>
      <c r="B38" s="20">
        <v>2.5856481481481481E-3</v>
      </c>
      <c r="C38" s="72">
        <f t="shared" si="4"/>
        <v>210.99999999999997</v>
      </c>
      <c r="D38" s="72">
        <f t="shared" si="5"/>
        <v>220.1</v>
      </c>
      <c r="E38" s="72">
        <f t="shared" si="6"/>
        <v>9.1000000000000227</v>
      </c>
      <c r="F38" s="17" t="s">
        <v>887</v>
      </c>
      <c r="G38" s="46" t="s">
        <v>495</v>
      </c>
      <c r="H38" s="47" t="s">
        <v>9</v>
      </c>
      <c r="I38" s="46" t="s">
        <v>491</v>
      </c>
      <c r="J38" s="48" t="str">
        <f t="shared" si="7"/>
        <v>Z,P</v>
      </c>
    </row>
    <row r="39" spans="1:10" ht="17" thickBot="1" x14ac:dyDescent="0.25">
      <c r="A39" s="19">
        <v>2.5856481481481481E-3</v>
      </c>
      <c r="B39" s="20">
        <v>2.6076388888888889E-3</v>
      </c>
      <c r="C39" s="72">
        <f t="shared" si="4"/>
        <v>220.1</v>
      </c>
      <c r="D39" s="72">
        <f t="shared" si="5"/>
        <v>222</v>
      </c>
      <c r="E39" s="72">
        <f t="shared" si="6"/>
        <v>1.9000000000000057</v>
      </c>
      <c r="F39" s="17" t="s">
        <v>888</v>
      </c>
      <c r="G39" s="46" t="s">
        <v>493</v>
      </c>
      <c r="H39" s="47" t="s">
        <v>9</v>
      </c>
      <c r="I39" s="46" t="s">
        <v>491</v>
      </c>
      <c r="J39" s="48" t="str">
        <f t="shared" si="7"/>
        <v>Y,P</v>
      </c>
    </row>
    <row r="40" spans="1:10" ht="17" thickBot="1" x14ac:dyDescent="0.25">
      <c r="A40" s="19">
        <v>2.6076388888888889E-3</v>
      </c>
      <c r="B40" s="20">
        <v>2.6828703703703702E-3</v>
      </c>
      <c r="C40" s="72">
        <f t="shared" si="4"/>
        <v>222</v>
      </c>
      <c r="D40" s="72">
        <f t="shared" si="5"/>
        <v>228.49999999999997</v>
      </c>
      <c r="E40" s="72">
        <f t="shared" si="6"/>
        <v>6.4999999999999716</v>
      </c>
      <c r="F40" s="17" t="s">
        <v>889</v>
      </c>
      <c r="G40" s="46" t="s">
        <v>494</v>
      </c>
      <c r="H40" s="47" t="s">
        <v>9</v>
      </c>
      <c r="I40" s="46" t="s">
        <v>491</v>
      </c>
      <c r="J40" s="48" t="str">
        <f t="shared" si="7"/>
        <v>X,P</v>
      </c>
    </row>
    <row r="41" spans="1:10" ht="17" thickBot="1" x14ac:dyDescent="0.25">
      <c r="A41" s="19">
        <v>2.6828703703703702E-3</v>
      </c>
      <c r="B41" s="20">
        <v>2.7569444444444442E-3</v>
      </c>
      <c r="C41" s="72">
        <f t="shared" si="4"/>
        <v>228.49999999999997</v>
      </c>
      <c r="D41" s="72">
        <f t="shared" si="5"/>
        <v>234.89999999999998</v>
      </c>
      <c r="E41" s="72">
        <f t="shared" si="6"/>
        <v>6.4000000000000057</v>
      </c>
      <c r="F41" s="17" t="s">
        <v>890</v>
      </c>
      <c r="G41" s="46" t="s">
        <v>495</v>
      </c>
      <c r="H41" s="47" t="s">
        <v>9</v>
      </c>
      <c r="I41" s="46" t="s">
        <v>491</v>
      </c>
      <c r="J41" s="48" t="str">
        <f t="shared" si="7"/>
        <v>Z,P</v>
      </c>
    </row>
    <row r="42" spans="1:10" ht="17" thickBot="1" x14ac:dyDescent="0.25">
      <c r="A42" s="19">
        <v>2.7569444444444442E-3</v>
      </c>
      <c r="B42" s="20">
        <v>2.7905092592592595E-3</v>
      </c>
      <c r="C42" s="72">
        <f t="shared" si="4"/>
        <v>234.89999999999998</v>
      </c>
      <c r="D42" s="72">
        <f t="shared" si="5"/>
        <v>237.8</v>
      </c>
      <c r="E42" s="72">
        <f t="shared" si="6"/>
        <v>2.9000000000000341</v>
      </c>
      <c r="F42" s="17" t="s">
        <v>891</v>
      </c>
      <c r="G42" s="46" t="s">
        <v>127</v>
      </c>
      <c r="H42" s="47" t="s">
        <v>9</v>
      </c>
      <c r="I42" s="46" t="s">
        <v>491</v>
      </c>
      <c r="J42" s="48" t="str">
        <f t="shared" si="7"/>
        <v>V,P</v>
      </c>
    </row>
    <row r="43" spans="1:10" ht="17" thickBot="1" x14ac:dyDescent="0.25">
      <c r="A43" s="19">
        <v>2.7905092592592595E-3</v>
      </c>
      <c r="B43" s="20">
        <v>2.7962962962962963E-3</v>
      </c>
      <c r="C43" s="72">
        <f t="shared" si="4"/>
        <v>237.8</v>
      </c>
      <c r="D43" s="72">
        <f t="shared" si="5"/>
        <v>238.29999999999998</v>
      </c>
      <c r="E43" s="72">
        <f t="shared" si="6"/>
        <v>0.49999999999997158</v>
      </c>
      <c r="F43" s="17" t="s">
        <v>892</v>
      </c>
      <c r="G43" s="46" t="s">
        <v>495</v>
      </c>
      <c r="H43" s="47" t="s">
        <v>9</v>
      </c>
      <c r="I43" s="46" t="s">
        <v>491</v>
      </c>
      <c r="J43" s="48" t="str">
        <f t="shared" si="7"/>
        <v>Z,P</v>
      </c>
    </row>
    <row r="44" spans="1:10" ht="17" thickBot="1" x14ac:dyDescent="0.25">
      <c r="A44" s="19">
        <v>2.7962962962962963E-3</v>
      </c>
      <c r="B44" s="20">
        <v>2.8240740740740739E-3</v>
      </c>
      <c r="C44" s="72">
        <f t="shared" si="4"/>
        <v>238.29999999999998</v>
      </c>
      <c r="D44" s="72">
        <f t="shared" si="5"/>
        <v>240.69999999999996</v>
      </c>
      <c r="E44" s="72">
        <f t="shared" si="6"/>
        <v>2.3999999999999773</v>
      </c>
      <c r="F44" s="17" t="s">
        <v>893</v>
      </c>
      <c r="G44" s="46" t="s">
        <v>127</v>
      </c>
      <c r="H44" s="47" t="s">
        <v>460</v>
      </c>
      <c r="I44" s="46" t="s">
        <v>497</v>
      </c>
      <c r="J44" s="48" t="str">
        <f t="shared" si="7"/>
        <v>V,I</v>
      </c>
    </row>
    <row r="45" spans="1:10" ht="17" thickBot="1" x14ac:dyDescent="0.25">
      <c r="A45" s="19">
        <v>2.8240740740740739E-3</v>
      </c>
      <c r="B45" s="20">
        <v>2.8495370370370371E-3</v>
      </c>
      <c r="C45" s="72">
        <f t="shared" si="4"/>
        <v>240.69999999999996</v>
      </c>
      <c r="D45" s="72">
        <f t="shared" si="5"/>
        <v>242.9</v>
      </c>
      <c r="E45" s="72">
        <f t="shared" si="6"/>
        <v>2.2000000000000455</v>
      </c>
      <c r="F45" s="17" t="s">
        <v>894</v>
      </c>
      <c r="G45" s="46" t="s">
        <v>128</v>
      </c>
      <c r="H45" s="47" t="s">
        <v>477</v>
      </c>
      <c r="I45" s="46" t="s">
        <v>498</v>
      </c>
      <c r="J45" s="48" t="str">
        <f t="shared" si="7"/>
        <v>W,C</v>
      </c>
    </row>
    <row r="46" spans="1:10" ht="17" thickBot="1" x14ac:dyDescent="0.25">
      <c r="A46" s="19">
        <v>2.9328703703703704E-3</v>
      </c>
      <c r="B46" s="20">
        <v>2.9398148148148148E-3</v>
      </c>
      <c r="C46" s="72">
        <f t="shared" si="4"/>
        <v>250.1</v>
      </c>
      <c r="D46" s="72">
        <f t="shared" si="5"/>
        <v>250.7</v>
      </c>
      <c r="E46" s="72">
        <f t="shared" si="6"/>
        <v>0.59999999999999432</v>
      </c>
      <c r="F46" s="17" t="s">
        <v>205</v>
      </c>
      <c r="G46" s="46" t="s">
        <v>494</v>
      </c>
      <c r="H46" s="47" t="s">
        <v>479</v>
      </c>
      <c r="I46" s="46" t="s">
        <v>498</v>
      </c>
      <c r="J46" s="48" t="str">
        <f t="shared" si="7"/>
        <v>X,C</v>
      </c>
    </row>
    <row r="47" spans="1:10" ht="17" thickBot="1" x14ac:dyDescent="0.25">
      <c r="A47" s="19">
        <v>2.9398148148148148E-3</v>
      </c>
      <c r="B47" s="20">
        <v>3.0231481481481481E-3</v>
      </c>
      <c r="C47" s="72">
        <f t="shared" si="4"/>
        <v>250.7</v>
      </c>
      <c r="D47" s="72">
        <f t="shared" si="5"/>
        <v>257.89999999999998</v>
      </c>
      <c r="E47" s="72">
        <f t="shared" si="6"/>
        <v>7.1999999999999886</v>
      </c>
      <c r="F47" s="17" t="s">
        <v>895</v>
      </c>
      <c r="G47" s="46" t="s">
        <v>127</v>
      </c>
      <c r="H47" s="47" t="s">
        <v>460</v>
      </c>
      <c r="I47" s="46" t="s">
        <v>497</v>
      </c>
      <c r="J47" s="48" t="str">
        <f t="shared" si="7"/>
        <v>V,I</v>
      </c>
    </row>
    <row r="48" spans="1:10" ht="17" thickBot="1" x14ac:dyDescent="0.25">
      <c r="A48" s="19">
        <v>3.0231481481481481E-3</v>
      </c>
      <c r="B48" s="20">
        <v>3.0324074074074073E-3</v>
      </c>
      <c r="C48" s="72">
        <f t="shared" si="4"/>
        <v>257.89999999999998</v>
      </c>
      <c r="D48" s="72">
        <f t="shared" si="5"/>
        <v>258.7</v>
      </c>
      <c r="E48" s="72">
        <f t="shared" si="6"/>
        <v>0.80000000000001137</v>
      </c>
      <c r="F48" s="17" t="s">
        <v>896</v>
      </c>
      <c r="G48" s="46" t="s">
        <v>495</v>
      </c>
      <c r="H48" s="47" t="s">
        <v>462</v>
      </c>
      <c r="I48" s="46" t="s">
        <v>497</v>
      </c>
      <c r="J48" s="48" t="str">
        <f t="shared" si="7"/>
        <v>Z,I</v>
      </c>
    </row>
    <row r="49" spans="1:10" ht="17" thickBot="1" x14ac:dyDescent="0.25">
      <c r="A49" s="19">
        <v>3.0324074074074073E-3</v>
      </c>
      <c r="B49" s="20">
        <v>3.0590277777777781E-3</v>
      </c>
      <c r="C49" s="72">
        <f t="shared" si="4"/>
        <v>258.7</v>
      </c>
      <c r="D49" s="72">
        <f t="shared" si="5"/>
        <v>261</v>
      </c>
      <c r="E49" s="72">
        <f t="shared" si="6"/>
        <v>2.3000000000000114</v>
      </c>
      <c r="F49" s="17" t="s">
        <v>897</v>
      </c>
      <c r="G49" s="46" t="s">
        <v>127</v>
      </c>
      <c r="H49" s="47" t="s">
        <v>462</v>
      </c>
      <c r="I49" s="46" t="s">
        <v>497</v>
      </c>
      <c r="J49" s="48" t="str">
        <f t="shared" si="7"/>
        <v>V,I</v>
      </c>
    </row>
    <row r="50" spans="1:10" ht="17" thickBot="1" x14ac:dyDescent="0.25">
      <c r="A50" s="19">
        <v>3.0590277777777781E-3</v>
      </c>
      <c r="B50" s="20">
        <v>3.0624999999999997E-3</v>
      </c>
      <c r="C50" s="72">
        <f t="shared" si="4"/>
        <v>261</v>
      </c>
      <c r="D50" s="72">
        <f t="shared" si="5"/>
        <v>261.29999999999995</v>
      </c>
      <c r="E50" s="72">
        <f t="shared" si="6"/>
        <v>0.29999999999995453</v>
      </c>
      <c r="F50" s="17" t="s">
        <v>56</v>
      </c>
      <c r="G50" s="46" t="s">
        <v>495</v>
      </c>
      <c r="H50" s="47" t="s">
        <v>467</v>
      </c>
      <c r="I50" s="46" t="s">
        <v>499</v>
      </c>
      <c r="J50" s="48" t="str">
        <f t="shared" si="7"/>
        <v>Z,R</v>
      </c>
    </row>
    <row r="51" spans="1:10" ht="17" thickBot="1" x14ac:dyDescent="0.25">
      <c r="A51" s="19">
        <v>3.0624999999999997E-3</v>
      </c>
      <c r="B51" s="20">
        <v>3.1226851851851854E-3</v>
      </c>
      <c r="C51" s="72">
        <f t="shared" si="4"/>
        <v>261.29999999999995</v>
      </c>
      <c r="D51" s="72">
        <f t="shared" si="5"/>
        <v>266.5</v>
      </c>
      <c r="E51" s="72">
        <f t="shared" si="6"/>
        <v>5.2000000000000455</v>
      </c>
      <c r="F51" s="17" t="s">
        <v>898</v>
      </c>
      <c r="G51" s="46" t="s">
        <v>493</v>
      </c>
      <c r="H51" s="47" t="s">
        <v>479</v>
      </c>
      <c r="I51" s="46" t="s">
        <v>498</v>
      </c>
      <c r="J51" s="48" t="str">
        <f t="shared" si="7"/>
        <v>Y,C</v>
      </c>
    </row>
    <row r="52" spans="1:10" ht="17" thickBot="1" x14ac:dyDescent="0.25">
      <c r="A52" s="19">
        <v>3.1226851851851854E-3</v>
      </c>
      <c r="B52" s="20">
        <v>3.166666666666667E-3</v>
      </c>
      <c r="C52" s="72">
        <f t="shared" si="4"/>
        <v>266.5</v>
      </c>
      <c r="D52" s="72">
        <f t="shared" si="5"/>
        <v>270.3</v>
      </c>
      <c r="E52" s="72">
        <f t="shared" si="6"/>
        <v>3.8000000000000114</v>
      </c>
      <c r="F52" s="17" t="s">
        <v>899</v>
      </c>
      <c r="G52" s="46" t="s">
        <v>127</v>
      </c>
      <c r="H52" s="47" t="s">
        <v>469</v>
      </c>
      <c r="I52" s="46" t="s">
        <v>499</v>
      </c>
      <c r="J52" s="48" t="str">
        <f t="shared" si="7"/>
        <v>V,R</v>
      </c>
    </row>
    <row r="53" spans="1:10" ht="17" thickBot="1" x14ac:dyDescent="0.25">
      <c r="A53" s="19">
        <v>3.166666666666667E-3</v>
      </c>
      <c r="B53" s="20">
        <v>3.1990740740740742E-3</v>
      </c>
      <c r="C53" s="72">
        <f t="shared" si="4"/>
        <v>270.3</v>
      </c>
      <c r="D53" s="72">
        <f t="shared" si="5"/>
        <v>273.10000000000002</v>
      </c>
      <c r="E53" s="72">
        <f t="shared" si="6"/>
        <v>2.8000000000000114</v>
      </c>
      <c r="F53" s="17" t="s">
        <v>900</v>
      </c>
      <c r="G53" s="46" t="s">
        <v>495</v>
      </c>
      <c r="H53" s="47" t="s">
        <v>479</v>
      </c>
      <c r="I53" s="46" t="s">
        <v>498</v>
      </c>
      <c r="J53" s="48" t="str">
        <f t="shared" si="7"/>
        <v>Z,C</v>
      </c>
    </row>
    <row r="54" spans="1:10" ht="17" thickBot="1" x14ac:dyDescent="0.25">
      <c r="A54" s="19">
        <v>3.1990740740740742E-3</v>
      </c>
      <c r="B54" s="20">
        <v>3.7777777777777779E-3</v>
      </c>
      <c r="C54" s="72">
        <f t="shared" si="4"/>
        <v>273.10000000000002</v>
      </c>
      <c r="D54" s="72">
        <f t="shared" si="5"/>
        <v>323.10000000000002</v>
      </c>
      <c r="E54" s="72">
        <f t="shared" si="6"/>
        <v>50</v>
      </c>
      <c r="F54" s="17" t="s">
        <v>13</v>
      </c>
      <c r="G54" s="46" t="s">
        <v>14</v>
      </c>
      <c r="H54" s="47" t="s">
        <v>504</v>
      </c>
      <c r="I54" s="46" t="s">
        <v>504</v>
      </c>
      <c r="J54" s="48" t="str">
        <f t="shared" si="7"/>
        <v>ALL,M</v>
      </c>
    </row>
    <row r="55" spans="1:10" ht="17" thickBot="1" x14ac:dyDescent="0.25">
      <c r="A55" s="19">
        <v>3.7777777777777779E-3</v>
      </c>
      <c r="B55" s="20">
        <v>3.8090277777777779E-3</v>
      </c>
      <c r="C55" s="72">
        <f t="shared" si="4"/>
        <v>323.10000000000002</v>
      </c>
      <c r="D55" s="72">
        <f t="shared" si="5"/>
        <v>325.8</v>
      </c>
      <c r="E55" s="72">
        <f t="shared" si="6"/>
        <v>2.6999999999999886</v>
      </c>
      <c r="F55" s="17" t="s">
        <v>901</v>
      </c>
      <c r="G55" s="46" t="s">
        <v>493</v>
      </c>
      <c r="H55" s="47" t="s">
        <v>462</v>
      </c>
      <c r="I55" s="46" t="s">
        <v>497</v>
      </c>
      <c r="J55" s="48" t="str">
        <f t="shared" si="7"/>
        <v>Y,I</v>
      </c>
    </row>
    <row r="56" spans="1:10" ht="17" thickBot="1" x14ac:dyDescent="0.25">
      <c r="A56" s="19">
        <v>3.8090277777777779E-3</v>
      </c>
      <c r="B56" s="20">
        <v>3.8124999999999999E-3</v>
      </c>
      <c r="C56" s="72">
        <f t="shared" si="4"/>
        <v>325.8</v>
      </c>
      <c r="D56" s="72">
        <f t="shared" si="5"/>
        <v>326.09999999999997</v>
      </c>
      <c r="E56" s="72">
        <f t="shared" si="6"/>
        <v>0.29999999999995453</v>
      </c>
      <c r="F56" s="17" t="s">
        <v>902</v>
      </c>
      <c r="G56" s="46" t="s">
        <v>127</v>
      </c>
      <c r="H56" s="47" t="s">
        <v>467</v>
      </c>
      <c r="I56" s="46" t="s">
        <v>499</v>
      </c>
      <c r="J56" s="48" t="str">
        <f t="shared" si="7"/>
        <v>V,R</v>
      </c>
    </row>
    <row r="57" spans="1:10" ht="17" thickBot="1" x14ac:dyDescent="0.25">
      <c r="A57" s="19">
        <v>3.8124999999999999E-3</v>
      </c>
      <c r="B57" s="20">
        <v>3.8541666666666668E-3</v>
      </c>
      <c r="C57" s="72">
        <f t="shared" si="4"/>
        <v>326.09999999999997</v>
      </c>
      <c r="D57" s="72">
        <f t="shared" si="5"/>
        <v>329.7</v>
      </c>
      <c r="E57" s="72">
        <f t="shared" si="6"/>
        <v>3.6000000000000227</v>
      </c>
      <c r="F57" s="17" t="s">
        <v>903</v>
      </c>
      <c r="G57" s="46" t="s">
        <v>494</v>
      </c>
      <c r="H57" s="47" t="s">
        <v>479</v>
      </c>
      <c r="I57" s="46" t="s">
        <v>498</v>
      </c>
      <c r="J57" s="48" t="str">
        <f t="shared" si="7"/>
        <v>X,C</v>
      </c>
    </row>
    <row r="58" spans="1:10" ht="17" thickBot="1" x14ac:dyDescent="0.25">
      <c r="A58" s="19">
        <v>3.8541666666666668E-3</v>
      </c>
      <c r="B58" s="20">
        <v>3.8854166666666668E-3</v>
      </c>
      <c r="C58" s="72">
        <f t="shared" si="4"/>
        <v>329.7</v>
      </c>
      <c r="D58" s="72">
        <f t="shared" si="5"/>
        <v>332.4</v>
      </c>
      <c r="E58" s="72">
        <f t="shared" si="6"/>
        <v>2.6999999999999886</v>
      </c>
      <c r="F58" s="17" t="s">
        <v>904</v>
      </c>
      <c r="G58" s="46" t="s">
        <v>495</v>
      </c>
      <c r="H58" s="47" t="s">
        <v>479</v>
      </c>
      <c r="I58" s="46" t="s">
        <v>498</v>
      </c>
      <c r="J58" s="48" t="str">
        <f t="shared" si="7"/>
        <v>Z,C</v>
      </c>
    </row>
    <row r="59" spans="1:10" ht="17" thickBot="1" x14ac:dyDescent="0.25">
      <c r="A59" s="19">
        <v>3.8854166666666668E-3</v>
      </c>
      <c r="B59" s="20">
        <v>3.9004629629629632E-3</v>
      </c>
      <c r="C59" s="72">
        <f t="shared" si="4"/>
        <v>332.4</v>
      </c>
      <c r="D59" s="72">
        <f t="shared" si="5"/>
        <v>333.7</v>
      </c>
      <c r="E59" s="72">
        <f t="shared" si="6"/>
        <v>1.3000000000000114</v>
      </c>
      <c r="F59" s="17" t="s">
        <v>905</v>
      </c>
      <c r="G59" s="46" t="s">
        <v>127</v>
      </c>
      <c r="H59" s="47" t="s">
        <v>479</v>
      </c>
      <c r="I59" s="46" t="s">
        <v>498</v>
      </c>
      <c r="J59" s="48" t="str">
        <f t="shared" si="7"/>
        <v>V,C</v>
      </c>
    </row>
    <row r="60" spans="1:10" ht="17" thickBot="1" x14ac:dyDescent="0.25">
      <c r="A60" s="19">
        <v>4.0000000000000001E-3</v>
      </c>
      <c r="B60" s="20">
        <v>4.0162037037037033E-3</v>
      </c>
      <c r="C60" s="72">
        <f t="shared" si="4"/>
        <v>342.3</v>
      </c>
      <c r="D60" s="72">
        <f t="shared" si="5"/>
        <v>343.69999999999993</v>
      </c>
      <c r="E60" s="72">
        <f t="shared" si="6"/>
        <v>1.3999999999999204</v>
      </c>
      <c r="F60" s="17" t="s">
        <v>906</v>
      </c>
      <c r="G60" s="46" t="s">
        <v>494</v>
      </c>
      <c r="H60" s="47" t="s">
        <v>479</v>
      </c>
      <c r="I60" s="46" t="s">
        <v>498</v>
      </c>
      <c r="J60" s="48" t="str">
        <f t="shared" si="7"/>
        <v>X,C</v>
      </c>
    </row>
    <row r="61" spans="1:10" ht="17" thickBot="1" x14ac:dyDescent="0.25">
      <c r="A61" s="19">
        <v>4.0162037037037033E-3</v>
      </c>
      <c r="B61" s="20">
        <v>4.0370370370370369E-3</v>
      </c>
      <c r="C61" s="72">
        <f t="shared" si="4"/>
        <v>343.69999999999993</v>
      </c>
      <c r="D61" s="72">
        <f t="shared" si="5"/>
        <v>345.5</v>
      </c>
      <c r="E61" s="72">
        <f t="shared" si="6"/>
        <v>1.8000000000000682</v>
      </c>
      <c r="F61" s="17" t="s">
        <v>907</v>
      </c>
      <c r="G61" s="46" t="s">
        <v>495</v>
      </c>
      <c r="H61" s="47" t="s">
        <v>467</v>
      </c>
      <c r="I61" s="46" t="s">
        <v>499</v>
      </c>
      <c r="J61" s="48" t="str">
        <f t="shared" si="7"/>
        <v>Z,R</v>
      </c>
    </row>
    <row r="62" spans="1:10" ht="17" thickBot="1" x14ac:dyDescent="0.25">
      <c r="A62" s="19">
        <v>4.0370370370370369E-3</v>
      </c>
      <c r="B62" s="20">
        <v>4.0509259259259257E-3</v>
      </c>
      <c r="C62" s="72">
        <f t="shared" si="4"/>
        <v>345.5</v>
      </c>
      <c r="D62" s="72">
        <f t="shared" si="5"/>
        <v>346.7</v>
      </c>
      <c r="E62" s="72">
        <f t="shared" si="6"/>
        <v>1.1999999999999886</v>
      </c>
      <c r="F62" s="17" t="s">
        <v>908</v>
      </c>
      <c r="G62" s="46" t="s">
        <v>127</v>
      </c>
      <c r="H62" s="47" t="s">
        <v>9</v>
      </c>
      <c r="I62" s="46" t="s">
        <v>491</v>
      </c>
      <c r="J62" s="48" t="str">
        <f t="shared" si="7"/>
        <v>V,P</v>
      </c>
    </row>
    <row r="63" spans="1:10" ht="17" thickBot="1" x14ac:dyDescent="0.25">
      <c r="A63" s="19">
        <v>4.0416666666666665E-3</v>
      </c>
      <c r="B63" s="20">
        <v>4.1331018518518513E-3</v>
      </c>
      <c r="C63" s="72">
        <f t="shared" si="4"/>
        <v>345.9</v>
      </c>
      <c r="D63" s="72">
        <f t="shared" si="5"/>
        <v>353.79999999999995</v>
      </c>
      <c r="E63" s="72">
        <f t="shared" si="6"/>
        <v>7.8999999999999773</v>
      </c>
      <c r="F63" s="17" t="s">
        <v>909</v>
      </c>
      <c r="G63" s="46" t="s">
        <v>493</v>
      </c>
      <c r="H63" s="47" t="s">
        <v>462</v>
      </c>
      <c r="I63" s="46" t="s">
        <v>497</v>
      </c>
      <c r="J63" s="48" t="str">
        <f t="shared" si="7"/>
        <v>Y,I</v>
      </c>
    </row>
    <row r="64" spans="1:10" ht="17" thickBot="1" x14ac:dyDescent="0.25">
      <c r="A64" s="19">
        <v>4.1331018518518513E-3</v>
      </c>
      <c r="B64" s="20">
        <v>4.1435185185185186E-3</v>
      </c>
      <c r="C64" s="72">
        <f t="shared" si="4"/>
        <v>353.79999999999995</v>
      </c>
      <c r="D64" s="72">
        <f t="shared" si="5"/>
        <v>354.7</v>
      </c>
      <c r="E64" s="72">
        <f t="shared" si="6"/>
        <v>0.90000000000003411</v>
      </c>
      <c r="F64" s="17" t="s">
        <v>25</v>
      </c>
      <c r="G64" s="46" t="s">
        <v>127</v>
      </c>
      <c r="H64" s="47" t="s">
        <v>467</v>
      </c>
      <c r="I64" s="46" t="s">
        <v>499</v>
      </c>
      <c r="J64" s="48" t="str">
        <f t="shared" si="7"/>
        <v>V,R</v>
      </c>
    </row>
    <row r="65" spans="1:10" ht="17" thickBot="1" x14ac:dyDescent="0.25">
      <c r="A65" s="19">
        <v>4.1435185185185186E-3</v>
      </c>
      <c r="B65" s="20">
        <v>4.1585648148148146E-3</v>
      </c>
      <c r="C65" s="72">
        <f t="shared" si="4"/>
        <v>354.7</v>
      </c>
      <c r="D65" s="72">
        <f t="shared" si="5"/>
        <v>355.99999999999994</v>
      </c>
      <c r="E65" s="72">
        <f t="shared" si="6"/>
        <v>1.2999999999999545</v>
      </c>
      <c r="F65" s="17" t="s">
        <v>910</v>
      </c>
      <c r="G65" s="46" t="s">
        <v>493</v>
      </c>
      <c r="H65" s="47" t="s">
        <v>477</v>
      </c>
      <c r="I65" s="46" t="s">
        <v>498</v>
      </c>
      <c r="J65" s="48" t="str">
        <f t="shared" si="7"/>
        <v>Y,C</v>
      </c>
    </row>
    <row r="66" spans="1:10" ht="17" thickBot="1" x14ac:dyDescent="0.25">
      <c r="A66" s="19">
        <v>4.162037037037037E-3</v>
      </c>
      <c r="B66" s="20">
        <v>4.1782407407407402E-3</v>
      </c>
      <c r="C66" s="72">
        <f t="shared" ref="C66:C97" si="8">SUM(A66*86400)-3.3</f>
        <v>356.3</v>
      </c>
      <c r="D66" s="72">
        <f t="shared" ref="D66:D97" si="9">SUM(B66*86400-3.3)</f>
        <v>357.69999999999993</v>
      </c>
      <c r="E66" s="72">
        <f t="shared" ref="E66:E97" si="10">SUM(D66-C66)</f>
        <v>1.3999999999999204</v>
      </c>
      <c r="F66" s="17" t="s">
        <v>25</v>
      </c>
      <c r="G66" s="46" t="s">
        <v>127</v>
      </c>
      <c r="H66" s="47" t="s">
        <v>479</v>
      </c>
      <c r="I66" s="46" t="s">
        <v>498</v>
      </c>
      <c r="J66" s="48" t="str">
        <f t="shared" ref="J66:J97" si="11">CONCATENATE(G66,",", I66)</f>
        <v>V,C</v>
      </c>
    </row>
    <row r="67" spans="1:10" ht="17" thickBot="1" x14ac:dyDescent="0.25">
      <c r="A67" s="19">
        <v>4.1898148148148146E-3</v>
      </c>
      <c r="B67" s="20">
        <v>4.2280092592592586E-3</v>
      </c>
      <c r="C67" s="72">
        <f t="shared" si="8"/>
        <v>358.7</v>
      </c>
      <c r="D67" s="72">
        <f t="shared" si="9"/>
        <v>361.99999999999994</v>
      </c>
      <c r="E67" s="72">
        <f t="shared" si="10"/>
        <v>3.2999999999999545</v>
      </c>
      <c r="F67" s="17" t="s">
        <v>911</v>
      </c>
      <c r="G67" s="46" t="s">
        <v>494</v>
      </c>
      <c r="H67" s="47" t="s">
        <v>462</v>
      </c>
      <c r="I67" s="46" t="s">
        <v>497</v>
      </c>
      <c r="J67" s="48" t="str">
        <f t="shared" si="11"/>
        <v>X,I</v>
      </c>
    </row>
    <row r="68" spans="1:10" ht="17" thickBot="1" x14ac:dyDescent="0.25">
      <c r="A68" s="19">
        <v>4.2581018518518523E-3</v>
      </c>
      <c r="B68" s="20">
        <v>4.4212962962962956E-3</v>
      </c>
      <c r="C68" s="72">
        <f t="shared" si="8"/>
        <v>364.6</v>
      </c>
      <c r="D68" s="72">
        <f t="shared" si="9"/>
        <v>378.69999999999993</v>
      </c>
      <c r="E68" s="72">
        <f t="shared" si="10"/>
        <v>14.099999999999909</v>
      </c>
      <c r="F68" s="17" t="s">
        <v>912</v>
      </c>
      <c r="G68" s="46" t="s">
        <v>127</v>
      </c>
      <c r="H68" s="47" t="s">
        <v>467</v>
      </c>
      <c r="I68" s="46" t="s">
        <v>499</v>
      </c>
      <c r="J68" s="48" t="str">
        <f t="shared" si="11"/>
        <v>V,R</v>
      </c>
    </row>
    <row r="69" spans="1:10" ht="17" thickBot="1" x14ac:dyDescent="0.25">
      <c r="A69" s="19">
        <v>4.4212962962962956E-3</v>
      </c>
      <c r="B69" s="20">
        <v>4.4675925925925933E-3</v>
      </c>
      <c r="C69" s="72">
        <f t="shared" si="8"/>
        <v>378.69999999999993</v>
      </c>
      <c r="D69" s="72">
        <f t="shared" si="9"/>
        <v>382.70000000000005</v>
      </c>
      <c r="E69" s="72">
        <f t="shared" si="10"/>
        <v>4.0000000000001137</v>
      </c>
      <c r="F69" s="17" t="s">
        <v>913</v>
      </c>
      <c r="G69" s="46" t="s">
        <v>495</v>
      </c>
      <c r="H69" s="47" t="s">
        <v>477</v>
      </c>
      <c r="I69" s="46" t="s">
        <v>498</v>
      </c>
      <c r="J69" s="48" t="str">
        <f t="shared" si="11"/>
        <v>Z,C</v>
      </c>
    </row>
    <row r="70" spans="1:10" ht="17" thickBot="1" x14ac:dyDescent="0.25">
      <c r="A70" s="19">
        <v>4.4965277777777772E-3</v>
      </c>
      <c r="B70" s="20">
        <v>4.5254629629629629E-3</v>
      </c>
      <c r="C70" s="72">
        <f t="shared" si="8"/>
        <v>385.19999999999993</v>
      </c>
      <c r="D70" s="72">
        <f t="shared" si="9"/>
        <v>387.7</v>
      </c>
      <c r="E70" s="72">
        <f t="shared" si="10"/>
        <v>2.5000000000000568</v>
      </c>
      <c r="F70" s="17" t="s">
        <v>914</v>
      </c>
      <c r="G70" s="46" t="s">
        <v>127</v>
      </c>
      <c r="H70" s="47" t="s">
        <v>475</v>
      </c>
      <c r="I70" s="46" t="s">
        <v>498</v>
      </c>
      <c r="J70" s="48" t="str">
        <f t="shared" si="11"/>
        <v>V,C</v>
      </c>
    </row>
    <row r="71" spans="1:10" ht="17" thickBot="1" x14ac:dyDescent="0.25">
      <c r="A71" s="19">
        <v>4.5254629629629629E-3</v>
      </c>
      <c r="B71" s="20">
        <v>4.5624999999999997E-3</v>
      </c>
      <c r="C71" s="72">
        <f t="shared" si="8"/>
        <v>387.7</v>
      </c>
      <c r="D71" s="72">
        <f t="shared" si="9"/>
        <v>390.9</v>
      </c>
      <c r="E71" s="72">
        <f t="shared" si="10"/>
        <v>3.1999999999999886</v>
      </c>
      <c r="F71" s="17" t="s">
        <v>915</v>
      </c>
      <c r="G71" s="46" t="s">
        <v>495</v>
      </c>
      <c r="H71" s="47" t="s">
        <v>479</v>
      </c>
      <c r="I71" s="46" t="s">
        <v>498</v>
      </c>
      <c r="J71" s="48" t="str">
        <f t="shared" si="11"/>
        <v>Z,C</v>
      </c>
    </row>
    <row r="72" spans="1:10" ht="17" thickBot="1" x14ac:dyDescent="0.25">
      <c r="A72" s="19">
        <v>4.5624999999999997E-3</v>
      </c>
      <c r="B72" s="20">
        <v>4.5833333333333334E-3</v>
      </c>
      <c r="C72" s="72">
        <f t="shared" si="8"/>
        <v>390.9</v>
      </c>
      <c r="D72" s="72">
        <f t="shared" si="9"/>
        <v>392.7</v>
      </c>
      <c r="E72" s="72">
        <f t="shared" si="10"/>
        <v>1.8000000000000114</v>
      </c>
      <c r="F72" s="17" t="s">
        <v>916</v>
      </c>
      <c r="G72" s="46" t="s">
        <v>127</v>
      </c>
      <c r="H72" s="47" t="s">
        <v>479</v>
      </c>
      <c r="I72" s="46" t="s">
        <v>498</v>
      </c>
      <c r="J72" s="48" t="str">
        <f t="shared" si="11"/>
        <v>V,C</v>
      </c>
    </row>
    <row r="73" spans="1:10" ht="17" thickBot="1" x14ac:dyDescent="0.25">
      <c r="A73" s="19">
        <v>4.5833333333333334E-3</v>
      </c>
      <c r="B73" s="20">
        <v>4.6400462962962958E-3</v>
      </c>
      <c r="C73" s="72">
        <f t="shared" si="8"/>
        <v>392.7</v>
      </c>
      <c r="D73" s="72">
        <f t="shared" si="9"/>
        <v>397.59999999999997</v>
      </c>
      <c r="E73" s="72">
        <f t="shared" si="10"/>
        <v>4.8999999999999773</v>
      </c>
      <c r="F73" s="17" t="s">
        <v>917</v>
      </c>
      <c r="G73" s="46" t="s">
        <v>493</v>
      </c>
      <c r="H73" s="47" t="s">
        <v>462</v>
      </c>
      <c r="I73" s="46" t="s">
        <v>497</v>
      </c>
      <c r="J73" s="48" t="str">
        <f t="shared" si="11"/>
        <v>Y,I</v>
      </c>
    </row>
    <row r="74" spans="1:10" ht="17" thickBot="1" x14ac:dyDescent="0.25">
      <c r="A74" s="19">
        <v>4.6400462962962958E-3</v>
      </c>
      <c r="B74" s="20">
        <v>4.6446759259259262E-3</v>
      </c>
      <c r="C74" s="72">
        <f t="shared" si="8"/>
        <v>397.59999999999997</v>
      </c>
      <c r="D74" s="72">
        <f t="shared" si="9"/>
        <v>398</v>
      </c>
      <c r="E74" s="72">
        <f t="shared" si="10"/>
        <v>0.40000000000003411</v>
      </c>
      <c r="F74" s="17" t="s">
        <v>918</v>
      </c>
      <c r="G74" s="46" t="s">
        <v>495</v>
      </c>
      <c r="H74" s="47" t="s">
        <v>467</v>
      </c>
      <c r="I74" s="46" t="s">
        <v>499</v>
      </c>
      <c r="J74" s="48" t="str">
        <f t="shared" si="11"/>
        <v>Z,R</v>
      </c>
    </row>
    <row r="75" spans="1:10" ht="17" thickBot="1" x14ac:dyDescent="0.25">
      <c r="A75" s="19">
        <v>4.6446759259259262E-3</v>
      </c>
      <c r="B75" s="20">
        <v>4.8078703703703712E-3</v>
      </c>
      <c r="C75" s="72">
        <f t="shared" si="8"/>
        <v>398</v>
      </c>
      <c r="D75" s="72">
        <f t="shared" si="9"/>
        <v>412.10000000000008</v>
      </c>
      <c r="E75" s="72">
        <f t="shared" si="10"/>
        <v>14.10000000000008</v>
      </c>
      <c r="F75" s="17" t="s">
        <v>919</v>
      </c>
      <c r="G75" s="46" t="s">
        <v>493</v>
      </c>
      <c r="H75" s="47" t="s">
        <v>462</v>
      </c>
      <c r="I75" s="46" t="s">
        <v>497</v>
      </c>
      <c r="J75" s="48" t="str">
        <f t="shared" si="11"/>
        <v>Y,I</v>
      </c>
    </row>
    <row r="76" spans="1:10" ht="17" thickBot="1" x14ac:dyDescent="0.25">
      <c r="A76" s="19">
        <v>4.8078703703703712E-3</v>
      </c>
      <c r="B76" s="20">
        <v>4.8923611111111112E-3</v>
      </c>
      <c r="C76" s="72">
        <f t="shared" si="8"/>
        <v>412.10000000000008</v>
      </c>
      <c r="D76" s="72">
        <f t="shared" si="9"/>
        <v>419.4</v>
      </c>
      <c r="E76" s="72">
        <f t="shared" si="10"/>
        <v>7.2999999999998977</v>
      </c>
      <c r="F76" s="17" t="s">
        <v>197</v>
      </c>
      <c r="G76" s="46" t="s">
        <v>127</v>
      </c>
      <c r="H76" s="47" t="s">
        <v>467</v>
      </c>
      <c r="I76" s="46" t="s">
        <v>499</v>
      </c>
      <c r="J76" s="48" t="str">
        <f t="shared" si="11"/>
        <v>V,R</v>
      </c>
    </row>
    <row r="77" spans="1:10" ht="17" thickBot="1" x14ac:dyDescent="0.25">
      <c r="A77" s="19">
        <v>4.8923611111111112E-3</v>
      </c>
      <c r="B77" s="20">
        <v>5.4930555555555557E-3</v>
      </c>
      <c r="C77" s="72">
        <f t="shared" si="8"/>
        <v>419.4</v>
      </c>
      <c r="D77" s="72">
        <f t="shared" si="9"/>
        <v>471.3</v>
      </c>
      <c r="E77" s="72">
        <f t="shared" si="10"/>
        <v>51.900000000000034</v>
      </c>
      <c r="F77" s="17" t="s">
        <v>920</v>
      </c>
      <c r="G77" s="46" t="s">
        <v>14</v>
      </c>
      <c r="H77" s="47" t="s">
        <v>504</v>
      </c>
      <c r="I77" s="46" t="s">
        <v>504</v>
      </c>
      <c r="J77" s="48" t="str">
        <f t="shared" si="11"/>
        <v>ALL,M</v>
      </c>
    </row>
    <row r="78" spans="1:10" ht="17" thickBot="1" x14ac:dyDescent="0.25">
      <c r="A78" s="19">
        <v>5.4930555555555557E-3</v>
      </c>
      <c r="B78" s="20">
        <v>5.5254629629629638E-3</v>
      </c>
      <c r="C78" s="72">
        <f t="shared" si="8"/>
        <v>471.3</v>
      </c>
      <c r="D78" s="72">
        <f t="shared" si="9"/>
        <v>474.10000000000008</v>
      </c>
      <c r="E78" s="72">
        <f t="shared" si="10"/>
        <v>2.8000000000000682</v>
      </c>
      <c r="F78" s="17" t="s">
        <v>921</v>
      </c>
      <c r="G78" s="46" t="s">
        <v>494</v>
      </c>
      <c r="H78" s="47" t="s">
        <v>9</v>
      </c>
      <c r="I78" s="46" t="s">
        <v>491</v>
      </c>
      <c r="J78" s="48" t="str">
        <f t="shared" si="11"/>
        <v>X,P</v>
      </c>
    </row>
    <row r="79" spans="1:10" ht="17" thickBot="1" x14ac:dyDescent="0.25">
      <c r="A79" s="19">
        <v>5.5254629629629638E-3</v>
      </c>
      <c r="B79" s="20">
        <v>5.5671296296296302E-3</v>
      </c>
      <c r="C79" s="72">
        <f t="shared" si="8"/>
        <v>474.10000000000008</v>
      </c>
      <c r="D79" s="72">
        <f t="shared" si="9"/>
        <v>477.70000000000005</v>
      </c>
      <c r="E79" s="72">
        <f t="shared" si="10"/>
        <v>3.5999999999999659</v>
      </c>
      <c r="F79" s="17" t="s">
        <v>922</v>
      </c>
      <c r="G79" s="46" t="s">
        <v>493</v>
      </c>
      <c r="H79" s="47" t="s">
        <v>9</v>
      </c>
      <c r="I79" s="46" t="s">
        <v>491</v>
      </c>
      <c r="J79" s="48" t="str">
        <f t="shared" si="11"/>
        <v>Y,P</v>
      </c>
    </row>
    <row r="80" spans="1:10" ht="17" thickBot="1" x14ac:dyDescent="0.25">
      <c r="A80" s="19">
        <v>5.574074074074075E-3</v>
      </c>
      <c r="B80" s="20">
        <v>5.6516203703703702E-3</v>
      </c>
      <c r="C80" s="72">
        <f t="shared" si="8"/>
        <v>478.30000000000007</v>
      </c>
      <c r="D80" s="72">
        <f t="shared" si="9"/>
        <v>485</v>
      </c>
      <c r="E80" s="72">
        <f t="shared" si="10"/>
        <v>6.6999999999999318</v>
      </c>
      <c r="F80" s="17" t="s">
        <v>923</v>
      </c>
      <c r="G80" s="46" t="s">
        <v>127</v>
      </c>
      <c r="H80" s="47" t="s">
        <v>462</v>
      </c>
      <c r="I80" s="46" t="s">
        <v>497</v>
      </c>
      <c r="J80" s="48" t="str">
        <f t="shared" si="11"/>
        <v>V,I</v>
      </c>
    </row>
    <row r="81" spans="1:10" ht="17" thickBot="1" x14ac:dyDescent="0.25">
      <c r="A81" s="19">
        <v>5.6516203703703702E-3</v>
      </c>
      <c r="B81" s="20">
        <v>5.6759259259259254E-3</v>
      </c>
      <c r="C81" s="72">
        <f t="shared" si="8"/>
        <v>485</v>
      </c>
      <c r="D81" s="72">
        <f t="shared" si="9"/>
        <v>487.09999999999997</v>
      </c>
      <c r="E81" s="72">
        <f t="shared" si="10"/>
        <v>2.0999999999999659</v>
      </c>
      <c r="F81" s="17" t="s">
        <v>924</v>
      </c>
      <c r="G81" s="46" t="s">
        <v>495</v>
      </c>
      <c r="H81" s="47" t="s">
        <v>464</v>
      </c>
      <c r="I81" s="46" t="s">
        <v>497</v>
      </c>
      <c r="J81" s="48" t="str">
        <f t="shared" si="11"/>
        <v>Z,I</v>
      </c>
    </row>
    <row r="82" spans="1:10" ht="17" thickBot="1" x14ac:dyDescent="0.25">
      <c r="A82" s="19">
        <v>5.6759259259259254E-3</v>
      </c>
      <c r="B82" s="20">
        <v>5.7326388888888887E-3</v>
      </c>
      <c r="C82" s="72">
        <f t="shared" si="8"/>
        <v>487.09999999999997</v>
      </c>
      <c r="D82" s="72">
        <f t="shared" si="9"/>
        <v>491.99999999999994</v>
      </c>
      <c r="E82" s="72">
        <f t="shared" si="10"/>
        <v>4.8999999999999773</v>
      </c>
      <c r="F82" s="17" t="s">
        <v>925</v>
      </c>
      <c r="G82" s="46" t="s">
        <v>494</v>
      </c>
      <c r="H82" s="47" t="s">
        <v>464</v>
      </c>
      <c r="I82" s="46" t="s">
        <v>497</v>
      </c>
      <c r="J82" s="48" t="str">
        <f t="shared" si="11"/>
        <v>X,I</v>
      </c>
    </row>
    <row r="83" spans="1:10" ht="17" thickBot="1" x14ac:dyDescent="0.25">
      <c r="A83" s="19">
        <v>5.7326388888888887E-3</v>
      </c>
      <c r="B83" s="20">
        <v>5.7627314814814824E-3</v>
      </c>
      <c r="C83" s="72">
        <f t="shared" si="8"/>
        <v>491.99999999999994</v>
      </c>
      <c r="D83" s="72">
        <f t="shared" si="9"/>
        <v>494.60000000000008</v>
      </c>
      <c r="E83" s="72">
        <f t="shared" si="10"/>
        <v>2.6000000000001364</v>
      </c>
      <c r="F83" s="17" t="s">
        <v>926</v>
      </c>
      <c r="G83" s="46" t="s">
        <v>495</v>
      </c>
      <c r="H83" s="47" t="s">
        <v>9</v>
      </c>
      <c r="I83" s="46" t="s">
        <v>491</v>
      </c>
      <c r="J83" s="48" t="str">
        <f t="shared" si="11"/>
        <v>Z,P</v>
      </c>
    </row>
    <row r="84" spans="1:10" ht="17" thickBot="1" x14ac:dyDescent="0.25">
      <c r="A84" s="19">
        <v>5.7627314814814824E-3</v>
      </c>
      <c r="B84" s="20">
        <v>5.8379629629629623E-3</v>
      </c>
      <c r="C84" s="72">
        <f t="shared" si="8"/>
        <v>494.60000000000008</v>
      </c>
      <c r="D84" s="72">
        <f t="shared" si="9"/>
        <v>501.09999999999991</v>
      </c>
      <c r="E84" s="72">
        <f t="shared" si="10"/>
        <v>6.4999999999998295</v>
      </c>
      <c r="F84" s="17" t="s">
        <v>927</v>
      </c>
      <c r="G84" s="46" t="s">
        <v>14</v>
      </c>
      <c r="H84" s="47" t="s">
        <v>9</v>
      </c>
      <c r="I84" s="46" t="s">
        <v>491</v>
      </c>
      <c r="J84" s="48" t="str">
        <f t="shared" si="11"/>
        <v>ALL,P</v>
      </c>
    </row>
    <row r="85" spans="1:10" ht="17" thickBot="1" x14ac:dyDescent="0.25">
      <c r="A85" s="19">
        <v>5.8379629629629623E-3</v>
      </c>
      <c r="B85" s="20">
        <v>5.8553240740740744E-3</v>
      </c>
      <c r="C85" s="72">
        <f t="shared" si="8"/>
        <v>501.09999999999991</v>
      </c>
      <c r="D85" s="72">
        <f t="shared" si="9"/>
        <v>502.6</v>
      </c>
      <c r="E85" s="72">
        <f t="shared" si="10"/>
        <v>1.5000000000001137</v>
      </c>
      <c r="F85" s="17" t="s">
        <v>928</v>
      </c>
      <c r="G85" s="46" t="s">
        <v>495</v>
      </c>
      <c r="H85" s="47" t="s">
        <v>9</v>
      </c>
      <c r="I85" s="46" t="s">
        <v>491</v>
      </c>
      <c r="J85" s="48" t="str">
        <f t="shared" si="11"/>
        <v>Z,P</v>
      </c>
    </row>
    <row r="86" spans="1:10" ht="17" thickBot="1" x14ac:dyDescent="0.25">
      <c r="A86" s="19">
        <v>5.8553240740740744E-3</v>
      </c>
      <c r="B86" s="20">
        <v>5.8796296296296296E-3</v>
      </c>
      <c r="C86" s="72">
        <f t="shared" si="8"/>
        <v>502.6</v>
      </c>
      <c r="D86" s="72">
        <f t="shared" si="9"/>
        <v>504.7</v>
      </c>
      <c r="E86" s="72">
        <f t="shared" si="10"/>
        <v>2.0999999999999659</v>
      </c>
      <c r="F86" s="17" t="s">
        <v>929</v>
      </c>
      <c r="G86" s="46" t="s">
        <v>127</v>
      </c>
      <c r="H86" s="47" t="s">
        <v>462</v>
      </c>
      <c r="I86" s="46" t="s">
        <v>497</v>
      </c>
      <c r="J86" s="48" t="str">
        <f t="shared" si="11"/>
        <v>V,I</v>
      </c>
    </row>
    <row r="87" spans="1:10" ht="17" thickBot="1" x14ac:dyDescent="0.25">
      <c r="A87" s="19">
        <v>5.8796296296296296E-3</v>
      </c>
      <c r="B87" s="20">
        <v>5.8912037037037032E-3</v>
      </c>
      <c r="C87" s="72">
        <f t="shared" si="8"/>
        <v>504.7</v>
      </c>
      <c r="D87" s="72">
        <f t="shared" si="9"/>
        <v>505.69999999999993</v>
      </c>
      <c r="E87" s="72">
        <f t="shared" si="10"/>
        <v>0.99999999999994316</v>
      </c>
      <c r="F87" s="17" t="s">
        <v>930</v>
      </c>
      <c r="G87" s="46" t="s">
        <v>495</v>
      </c>
      <c r="H87" s="47" t="s">
        <v>467</v>
      </c>
      <c r="I87" s="46" t="s">
        <v>499</v>
      </c>
      <c r="J87" s="48" t="str">
        <f t="shared" si="11"/>
        <v>Z,R</v>
      </c>
    </row>
    <row r="88" spans="1:10" ht="17" thickBot="1" x14ac:dyDescent="0.25">
      <c r="A88" s="19">
        <v>5.9027777777777776E-3</v>
      </c>
      <c r="B88" s="20">
        <v>5.9722222222222225E-3</v>
      </c>
      <c r="C88" s="72">
        <f t="shared" si="8"/>
        <v>506.7</v>
      </c>
      <c r="D88" s="72">
        <f t="shared" si="9"/>
        <v>512.70000000000005</v>
      </c>
      <c r="E88" s="72">
        <f t="shared" si="10"/>
        <v>6.0000000000000568</v>
      </c>
      <c r="F88" s="17" t="s">
        <v>931</v>
      </c>
      <c r="G88" s="46" t="s">
        <v>494</v>
      </c>
      <c r="H88" s="47" t="s">
        <v>479</v>
      </c>
      <c r="I88" s="46" t="s">
        <v>498</v>
      </c>
      <c r="J88" s="48" t="str">
        <f t="shared" si="11"/>
        <v>X,C</v>
      </c>
    </row>
    <row r="89" spans="1:10" ht="17" thickBot="1" x14ac:dyDescent="0.25">
      <c r="A89" s="19">
        <v>5.9722222222222225E-3</v>
      </c>
      <c r="B89" s="20">
        <v>5.9837962962962961E-3</v>
      </c>
      <c r="C89" s="72">
        <f t="shared" si="8"/>
        <v>512.70000000000005</v>
      </c>
      <c r="D89" s="72">
        <f t="shared" si="9"/>
        <v>513.70000000000005</v>
      </c>
      <c r="E89" s="72">
        <f t="shared" si="10"/>
        <v>1</v>
      </c>
      <c r="F89" s="17" t="s">
        <v>932</v>
      </c>
      <c r="G89" s="46" t="s">
        <v>127</v>
      </c>
      <c r="H89" s="47" t="s">
        <v>475</v>
      </c>
      <c r="I89" s="46" t="s">
        <v>498</v>
      </c>
      <c r="J89" s="48" t="str">
        <f t="shared" si="11"/>
        <v>V,C</v>
      </c>
    </row>
    <row r="90" spans="1:10" ht="17" thickBot="1" x14ac:dyDescent="0.25">
      <c r="A90" s="19">
        <v>5.9837962962962961E-3</v>
      </c>
      <c r="B90" s="20">
        <v>6.0069444444444441E-3</v>
      </c>
      <c r="C90" s="72">
        <f t="shared" si="8"/>
        <v>513.70000000000005</v>
      </c>
      <c r="D90" s="72">
        <f t="shared" si="9"/>
        <v>515.70000000000005</v>
      </c>
      <c r="E90" s="72">
        <f t="shared" si="10"/>
        <v>2</v>
      </c>
      <c r="F90" s="17" t="s">
        <v>933</v>
      </c>
      <c r="G90" s="46" t="s">
        <v>495</v>
      </c>
      <c r="H90" s="47" t="s">
        <v>479</v>
      </c>
      <c r="I90" s="46" t="s">
        <v>498</v>
      </c>
      <c r="J90" s="48" t="str">
        <f t="shared" si="11"/>
        <v>Z,C</v>
      </c>
    </row>
    <row r="91" spans="1:10" ht="17" thickBot="1" x14ac:dyDescent="0.25">
      <c r="A91" s="19">
        <v>6.0069444444444441E-3</v>
      </c>
      <c r="B91" s="20">
        <v>6.107638888888889E-3</v>
      </c>
      <c r="C91" s="72">
        <f t="shared" si="8"/>
        <v>515.70000000000005</v>
      </c>
      <c r="D91" s="72">
        <f t="shared" si="9"/>
        <v>524.40000000000009</v>
      </c>
      <c r="E91" s="72">
        <f t="shared" si="10"/>
        <v>8.7000000000000455</v>
      </c>
      <c r="F91" s="17" t="s">
        <v>934</v>
      </c>
      <c r="G91" s="46" t="s">
        <v>127</v>
      </c>
      <c r="H91" s="47" t="s">
        <v>469</v>
      </c>
      <c r="I91" s="46" t="s">
        <v>499</v>
      </c>
      <c r="J91" s="48" t="str">
        <f t="shared" si="11"/>
        <v>V,R</v>
      </c>
    </row>
    <row r="92" spans="1:10" ht="17" thickBot="1" x14ac:dyDescent="0.25">
      <c r="A92" s="19">
        <v>6.107638888888889E-3</v>
      </c>
      <c r="B92" s="20">
        <v>6.1342592592592594E-3</v>
      </c>
      <c r="C92" s="72">
        <f t="shared" si="8"/>
        <v>524.40000000000009</v>
      </c>
      <c r="D92" s="72">
        <f t="shared" si="9"/>
        <v>526.70000000000005</v>
      </c>
      <c r="E92" s="72">
        <f t="shared" si="10"/>
        <v>2.2999999999999545</v>
      </c>
      <c r="F92" s="17" t="s">
        <v>935</v>
      </c>
      <c r="G92" s="46" t="s">
        <v>494</v>
      </c>
      <c r="H92" s="47" t="s">
        <v>469</v>
      </c>
      <c r="I92" s="46" t="s">
        <v>499</v>
      </c>
      <c r="J92" s="48" t="str">
        <f t="shared" si="11"/>
        <v>X,R</v>
      </c>
    </row>
    <row r="93" spans="1:10" ht="17" thickBot="1" x14ac:dyDescent="0.25">
      <c r="A93" s="19">
        <v>6.153935185185185E-3</v>
      </c>
      <c r="B93" s="20">
        <v>6.1620370370370362E-3</v>
      </c>
      <c r="C93" s="72">
        <f t="shared" si="8"/>
        <v>528.4</v>
      </c>
      <c r="D93" s="72">
        <f t="shared" si="9"/>
        <v>529.1</v>
      </c>
      <c r="E93" s="72">
        <f t="shared" si="10"/>
        <v>0.70000000000004547</v>
      </c>
      <c r="F93" s="17" t="s">
        <v>936</v>
      </c>
      <c r="G93" s="46" t="s">
        <v>495</v>
      </c>
      <c r="H93" s="47" t="s">
        <v>469</v>
      </c>
      <c r="I93" s="46" t="s">
        <v>499</v>
      </c>
      <c r="J93" s="48" t="str">
        <f t="shared" si="11"/>
        <v>Z,R</v>
      </c>
    </row>
    <row r="94" spans="1:10" ht="17" thickBot="1" x14ac:dyDescent="0.25">
      <c r="A94" s="19">
        <v>6.1620370370370362E-3</v>
      </c>
      <c r="B94" s="20">
        <v>6.199074074074073E-3</v>
      </c>
      <c r="C94" s="72">
        <f t="shared" si="8"/>
        <v>529.1</v>
      </c>
      <c r="D94" s="72">
        <f t="shared" si="9"/>
        <v>532.29999999999995</v>
      </c>
      <c r="E94" s="72">
        <f t="shared" si="10"/>
        <v>3.1999999999999318</v>
      </c>
      <c r="F94" s="17" t="s">
        <v>937</v>
      </c>
      <c r="G94" s="46" t="s">
        <v>494</v>
      </c>
      <c r="H94" s="47" t="s">
        <v>467</v>
      </c>
      <c r="I94" s="46" t="s">
        <v>499</v>
      </c>
      <c r="J94" s="48" t="str">
        <f t="shared" si="11"/>
        <v>X,R</v>
      </c>
    </row>
    <row r="95" spans="1:10" ht="17" thickBot="1" x14ac:dyDescent="0.25">
      <c r="A95" s="19">
        <v>6.199074074074073E-3</v>
      </c>
      <c r="B95" s="20">
        <v>6.2337962962962963E-3</v>
      </c>
      <c r="C95" s="72">
        <f t="shared" si="8"/>
        <v>532.29999999999995</v>
      </c>
      <c r="D95" s="72">
        <f t="shared" si="9"/>
        <v>535.30000000000007</v>
      </c>
      <c r="E95" s="72">
        <f t="shared" si="10"/>
        <v>3.0000000000001137</v>
      </c>
      <c r="F95" s="17" t="s">
        <v>938</v>
      </c>
      <c r="G95" s="46" t="s">
        <v>128</v>
      </c>
      <c r="H95" s="47" t="s">
        <v>479</v>
      </c>
      <c r="I95" s="46" t="s">
        <v>498</v>
      </c>
      <c r="J95" s="48" t="str">
        <f t="shared" si="11"/>
        <v>W,C</v>
      </c>
    </row>
    <row r="96" spans="1:10" ht="17" thickBot="1" x14ac:dyDescent="0.25">
      <c r="A96" s="19">
        <v>6.2337962962962963E-3</v>
      </c>
      <c r="B96" s="19">
        <v>6.2638888888888883E-3</v>
      </c>
      <c r="C96" s="72">
        <f t="shared" si="8"/>
        <v>535.30000000000007</v>
      </c>
      <c r="D96" s="72">
        <f t="shared" si="9"/>
        <v>537.9</v>
      </c>
      <c r="E96" s="72">
        <f t="shared" si="10"/>
        <v>2.5999999999999091</v>
      </c>
      <c r="F96" s="17" t="s">
        <v>939</v>
      </c>
      <c r="G96" s="46" t="s">
        <v>127</v>
      </c>
      <c r="H96" s="47" t="s">
        <v>464</v>
      </c>
      <c r="I96" s="46" t="s">
        <v>497</v>
      </c>
      <c r="J96" s="48" t="str">
        <f t="shared" si="11"/>
        <v>V,I</v>
      </c>
    </row>
    <row r="97" spans="1:10" ht="17" thickBot="1" x14ac:dyDescent="0.25">
      <c r="A97" s="19">
        <v>6.2638888888888883E-3</v>
      </c>
      <c r="B97" s="20">
        <v>6.2731481481481484E-3</v>
      </c>
      <c r="C97" s="72">
        <f t="shared" si="8"/>
        <v>537.9</v>
      </c>
      <c r="D97" s="72">
        <f t="shared" si="9"/>
        <v>538.70000000000005</v>
      </c>
      <c r="E97" s="72">
        <f t="shared" si="10"/>
        <v>0.80000000000006821</v>
      </c>
      <c r="F97" s="17" t="s">
        <v>940</v>
      </c>
      <c r="G97" s="46" t="s">
        <v>493</v>
      </c>
      <c r="H97" s="47" t="s">
        <v>477</v>
      </c>
      <c r="I97" s="46" t="s">
        <v>498</v>
      </c>
      <c r="J97" s="48" t="str">
        <f t="shared" si="11"/>
        <v>Y,C</v>
      </c>
    </row>
    <row r="98" spans="1:10" ht="17" thickBot="1" x14ac:dyDescent="0.25">
      <c r="A98" s="19">
        <v>6.2696759259259259E-3</v>
      </c>
      <c r="B98" s="20">
        <v>6.3020833333333331E-3</v>
      </c>
      <c r="C98" s="72">
        <f t="shared" ref="C98:C129" si="12">SUM(A98*86400)-3.3</f>
        <v>538.40000000000009</v>
      </c>
      <c r="D98" s="72">
        <f t="shared" ref="D98:D129" si="13">SUM(B98*86400-3.3)</f>
        <v>541.20000000000005</v>
      </c>
      <c r="E98" s="72">
        <f t="shared" ref="E98:E129" si="14">SUM(D98-C98)</f>
        <v>2.7999999999999545</v>
      </c>
      <c r="F98" s="17" t="s">
        <v>942</v>
      </c>
      <c r="G98" s="46" t="s">
        <v>493</v>
      </c>
      <c r="H98" s="47" t="s">
        <v>479</v>
      </c>
      <c r="I98" s="46" t="s">
        <v>498</v>
      </c>
      <c r="J98" s="48" t="str">
        <f t="shared" ref="J98:J129" si="15">CONCATENATE(G98,",", I98)</f>
        <v>Y,C</v>
      </c>
    </row>
    <row r="99" spans="1:10" ht="17" thickBot="1" x14ac:dyDescent="0.25">
      <c r="A99" s="19">
        <v>6.2731481481481484E-3</v>
      </c>
      <c r="B99" s="20">
        <v>6.2847222222222228E-3</v>
      </c>
      <c r="C99" s="72">
        <f t="shared" si="12"/>
        <v>538.70000000000005</v>
      </c>
      <c r="D99" s="72">
        <f t="shared" si="13"/>
        <v>539.70000000000005</v>
      </c>
      <c r="E99" s="72">
        <f t="shared" si="14"/>
        <v>1</v>
      </c>
      <c r="F99" s="17" t="s">
        <v>941</v>
      </c>
      <c r="G99" s="46" t="s">
        <v>495</v>
      </c>
      <c r="H99" s="47" t="s">
        <v>464</v>
      </c>
      <c r="I99" s="46" t="s">
        <v>497</v>
      </c>
      <c r="J99" s="48" t="str">
        <f t="shared" si="15"/>
        <v>Z,I</v>
      </c>
    </row>
    <row r="100" spans="1:10" ht="17" thickBot="1" x14ac:dyDescent="0.25">
      <c r="A100" s="19">
        <v>6.3136574074074076E-3</v>
      </c>
      <c r="B100" s="20">
        <v>6.3854166666666668E-3</v>
      </c>
      <c r="C100" s="72">
        <f t="shared" si="12"/>
        <v>542.20000000000005</v>
      </c>
      <c r="D100" s="72">
        <f t="shared" si="13"/>
        <v>548.40000000000009</v>
      </c>
      <c r="E100" s="72">
        <f t="shared" si="14"/>
        <v>6.2000000000000455</v>
      </c>
      <c r="F100" s="17" t="s">
        <v>943</v>
      </c>
      <c r="G100" s="46" t="s">
        <v>127</v>
      </c>
      <c r="H100" s="47" t="s">
        <v>479</v>
      </c>
      <c r="I100" s="46" t="s">
        <v>498</v>
      </c>
      <c r="J100" s="48" t="str">
        <f t="shared" si="15"/>
        <v>V,C</v>
      </c>
    </row>
    <row r="101" spans="1:10" ht="17" thickBot="1" x14ac:dyDescent="0.25">
      <c r="A101" s="19">
        <v>6.3854166666666668E-3</v>
      </c>
      <c r="B101" s="20">
        <v>6.4409722222222229E-3</v>
      </c>
      <c r="C101" s="72">
        <f t="shared" si="12"/>
        <v>548.40000000000009</v>
      </c>
      <c r="D101" s="72">
        <f t="shared" si="13"/>
        <v>553.20000000000016</v>
      </c>
      <c r="E101" s="72">
        <f t="shared" si="14"/>
        <v>4.8000000000000682</v>
      </c>
      <c r="F101" s="17" t="s">
        <v>944</v>
      </c>
      <c r="G101" s="46" t="s">
        <v>495</v>
      </c>
      <c r="H101" s="47" t="s">
        <v>479</v>
      </c>
      <c r="I101" s="46" t="s">
        <v>498</v>
      </c>
      <c r="J101" s="48" t="str">
        <f t="shared" si="15"/>
        <v>Z,C</v>
      </c>
    </row>
    <row r="102" spans="1:10" ht="17" thickBot="1" x14ac:dyDescent="0.25">
      <c r="A102" s="19">
        <v>6.4409722222222229E-3</v>
      </c>
      <c r="B102" s="20">
        <v>6.4687499999999997E-3</v>
      </c>
      <c r="C102" s="72">
        <f t="shared" si="12"/>
        <v>553.20000000000016</v>
      </c>
      <c r="D102" s="72">
        <f t="shared" si="13"/>
        <v>555.6</v>
      </c>
      <c r="E102" s="72">
        <f t="shared" si="14"/>
        <v>2.3999999999998636</v>
      </c>
      <c r="F102" s="17" t="s">
        <v>945</v>
      </c>
      <c r="G102" s="46" t="s">
        <v>494</v>
      </c>
      <c r="H102" s="47" t="s">
        <v>464</v>
      </c>
      <c r="I102" s="46" t="s">
        <v>497</v>
      </c>
      <c r="J102" s="48" t="str">
        <f t="shared" si="15"/>
        <v>X,I</v>
      </c>
    </row>
    <row r="103" spans="1:10" ht="17" thickBot="1" x14ac:dyDescent="0.25">
      <c r="A103" s="19">
        <v>6.4687499999999997E-3</v>
      </c>
      <c r="B103" s="20">
        <v>6.4999999999999997E-3</v>
      </c>
      <c r="C103" s="72">
        <f t="shared" si="12"/>
        <v>555.6</v>
      </c>
      <c r="D103" s="72">
        <f t="shared" si="13"/>
        <v>558.30000000000007</v>
      </c>
      <c r="E103" s="72">
        <f t="shared" si="14"/>
        <v>2.7000000000000455</v>
      </c>
      <c r="F103" s="17" t="s">
        <v>946</v>
      </c>
      <c r="G103" s="46" t="s">
        <v>493</v>
      </c>
      <c r="H103" s="47" t="s">
        <v>464</v>
      </c>
      <c r="I103" s="46" t="s">
        <v>497</v>
      </c>
      <c r="J103" s="48" t="str">
        <f t="shared" si="15"/>
        <v>Y,I</v>
      </c>
    </row>
    <row r="104" spans="1:10" ht="17" thickBot="1" x14ac:dyDescent="0.25">
      <c r="A104" s="19">
        <v>6.4999999999999997E-3</v>
      </c>
      <c r="B104" s="20">
        <v>6.5763888888888894E-3</v>
      </c>
      <c r="C104" s="72">
        <f t="shared" si="12"/>
        <v>558.30000000000007</v>
      </c>
      <c r="D104" s="72">
        <f t="shared" si="13"/>
        <v>564.90000000000009</v>
      </c>
      <c r="E104" s="72">
        <f t="shared" si="14"/>
        <v>6.6000000000000227</v>
      </c>
      <c r="F104" s="17" t="s">
        <v>947</v>
      </c>
      <c r="G104" s="46" t="s">
        <v>495</v>
      </c>
      <c r="H104" s="47" t="s">
        <v>479</v>
      </c>
      <c r="I104" s="46" t="s">
        <v>498</v>
      </c>
      <c r="J104" s="48" t="str">
        <f t="shared" si="15"/>
        <v>Z,C</v>
      </c>
    </row>
    <row r="105" spans="1:10" ht="17" thickBot="1" x14ac:dyDescent="0.25">
      <c r="A105" s="19">
        <v>6.5763888888888894E-3</v>
      </c>
      <c r="B105" s="20">
        <v>6.6215277777777783E-3</v>
      </c>
      <c r="C105" s="72">
        <f t="shared" si="12"/>
        <v>564.90000000000009</v>
      </c>
      <c r="D105" s="72">
        <f t="shared" si="13"/>
        <v>568.80000000000007</v>
      </c>
      <c r="E105" s="72">
        <f t="shared" si="14"/>
        <v>3.8999999999999773</v>
      </c>
      <c r="F105" s="17" t="s">
        <v>948</v>
      </c>
      <c r="G105" s="46" t="s">
        <v>494</v>
      </c>
      <c r="H105" s="47" t="s">
        <v>464</v>
      </c>
      <c r="I105" s="46" t="s">
        <v>497</v>
      </c>
      <c r="J105" s="48" t="str">
        <f t="shared" si="15"/>
        <v>X,I</v>
      </c>
    </row>
    <row r="106" spans="1:10" ht="17" thickBot="1" x14ac:dyDescent="0.25">
      <c r="A106" s="19">
        <v>6.6215277777777783E-3</v>
      </c>
      <c r="B106" s="20">
        <v>6.6435185185185182E-3</v>
      </c>
      <c r="C106" s="72">
        <f t="shared" si="12"/>
        <v>568.80000000000007</v>
      </c>
      <c r="D106" s="72">
        <f t="shared" si="13"/>
        <v>570.70000000000005</v>
      </c>
      <c r="E106" s="72">
        <f t="shared" si="14"/>
        <v>1.8999999999999773</v>
      </c>
      <c r="F106" s="17" t="s">
        <v>949</v>
      </c>
      <c r="G106" s="46" t="s">
        <v>127</v>
      </c>
      <c r="H106" s="47" t="s">
        <v>464</v>
      </c>
      <c r="I106" s="46" t="s">
        <v>497</v>
      </c>
      <c r="J106" s="48" t="str">
        <f t="shared" si="15"/>
        <v>V,I</v>
      </c>
    </row>
    <row r="107" spans="1:10" ht="17" thickBot="1" x14ac:dyDescent="0.25">
      <c r="A107" s="19">
        <v>6.6435185185185182E-3</v>
      </c>
      <c r="B107" s="20">
        <v>6.7268518518518519E-3</v>
      </c>
      <c r="C107" s="72">
        <f t="shared" si="12"/>
        <v>570.70000000000005</v>
      </c>
      <c r="D107" s="72">
        <f t="shared" si="13"/>
        <v>577.90000000000009</v>
      </c>
      <c r="E107" s="72">
        <f t="shared" si="14"/>
        <v>7.2000000000000455</v>
      </c>
      <c r="F107" s="17" t="s">
        <v>950</v>
      </c>
      <c r="G107" s="46" t="s">
        <v>495</v>
      </c>
      <c r="H107" s="47" t="s">
        <v>462</v>
      </c>
      <c r="I107" s="46" t="s">
        <v>497</v>
      </c>
      <c r="J107" s="48" t="str">
        <f t="shared" si="15"/>
        <v>Z,I</v>
      </c>
    </row>
    <row r="108" spans="1:10" ht="17" thickBot="1" x14ac:dyDescent="0.25">
      <c r="A108" s="19">
        <v>6.7245370370370367E-3</v>
      </c>
      <c r="B108" s="20">
        <v>6.8159722222222224E-3</v>
      </c>
      <c r="C108" s="72">
        <f t="shared" si="12"/>
        <v>577.70000000000005</v>
      </c>
      <c r="D108" s="72">
        <f t="shared" si="13"/>
        <v>585.6</v>
      </c>
      <c r="E108" s="72">
        <f t="shared" si="14"/>
        <v>7.8999999999999773</v>
      </c>
      <c r="F108" s="17" t="s">
        <v>951</v>
      </c>
      <c r="G108" s="46" t="s">
        <v>493</v>
      </c>
      <c r="H108" s="47" t="s">
        <v>477</v>
      </c>
      <c r="I108" s="46" t="s">
        <v>498</v>
      </c>
      <c r="J108" s="48" t="str">
        <f t="shared" si="15"/>
        <v>Y,C</v>
      </c>
    </row>
    <row r="109" spans="1:10" ht="17" thickBot="1" x14ac:dyDescent="0.25">
      <c r="A109" s="19">
        <v>6.84375E-3</v>
      </c>
      <c r="B109" s="20">
        <v>6.8680555555555552E-3</v>
      </c>
      <c r="C109" s="72">
        <f t="shared" si="12"/>
        <v>588</v>
      </c>
      <c r="D109" s="72">
        <f t="shared" si="13"/>
        <v>590.1</v>
      </c>
      <c r="E109" s="72">
        <f t="shared" si="14"/>
        <v>2.1000000000000227</v>
      </c>
      <c r="F109" s="17" t="s">
        <v>952</v>
      </c>
      <c r="G109" s="46" t="s">
        <v>495</v>
      </c>
      <c r="H109" s="47" t="s">
        <v>479</v>
      </c>
      <c r="I109" s="46" t="s">
        <v>498</v>
      </c>
      <c r="J109" s="48" t="str">
        <f t="shared" si="15"/>
        <v>Z,C</v>
      </c>
    </row>
    <row r="110" spans="1:10" ht="17" thickBot="1" x14ac:dyDescent="0.25">
      <c r="A110" s="19">
        <v>6.8680555555555552E-3</v>
      </c>
      <c r="B110" s="20">
        <v>6.9236111111111122E-3</v>
      </c>
      <c r="C110" s="72">
        <f t="shared" si="12"/>
        <v>590.1</v>
      </c>
      <c r="D110" s="72">
        <f t="shared" si="13"/>
        <v>594.90000000000009</v>
      </c>
      <c r="E110" s="72">
        <f t="shared" si="14"/>
        <v>4.8000000000000682</v>
      </c>
      <c r="F110" s="17" t="s">
        <v>953</v>
      </c>
      <c r="G110" s="46" t="s">
        <v>127</v>
      </c>
      <c r="H110" s="47" t="s">
        <v>460</v>
      </c>
      <c r="I110" s="46" t="s">
        <v>497</v>
      </c>
      <c r="J110" s="48" t="str">
        <f t="shared" si="15"/>
        <v>V,I</v>
      </c>
    </row>
    <row r="111" spans="1:10" ht="17" thickBot="1" x14ac:dyDescent="0.25">
      <c r="A111" s="19">
        <v>6.9120370370370368E-3</v>
      </c>
      <c r="B111" s="20">
        <v>7.385416666666666E-3</v>
      </c>
      <c r="C111" s="72">
        <f t="shared" si="12"/>
        <v>593.9</v>
      </c>
      <c r="D111" s="72">
        <f t="shared" si="13"/>
        <v>634.79999999999995</v>
      </c>
      <c r="E111" s="72">
        <f t="shared" si="14"/>
        <v>40.899999999999977</v>
      </c>
      <c r="F111" s="17" t="s">
        <v>13</v>
      </c>
      <c r="G111" s="46" t="s">
        <v>14</v>
      </c>
      <c r="H111" s="47" t="s">
        <v>504</v>
      </c>
      <c r="I111" s="46" t="s">
        <v>504</v>
      </c>
      <c r="J111" s="48" t="str">
        <f t="shared" si="15"/>
        <v>ALL,M</v>
      </c>
    </row>
    <row r="112" spans="1:10" ht="17" thickBot="1" x14ac:dyDescent="0.25">
      <c r="A112" s="19">
        <v>7.385416666666666E-3</v>
      </c>
      <c r="B112" s="20">
        <v>7.4189814814814813E-3</v>
      </c>
      <c r="C112" s="72">
        <f t="shared" si="12"/>
        <v>634.79999999999995</v>
      </c>
      <c r="D112" s="72">
        <f t="shared" si="13"/>
        <v>637.70000000000005</v>
      </c>
      <c r="E112" s="72">
        <f t="shared" si="14"/>
        <v>2.9000000000000909</v>
      </c>
      <c r="F112" s="17" t="s">
        <v>798</v>
      </c>
      <c r="G112" s="46" t="s">
        <v>14</v>
      </c>
      <c r="H112" s="47" t="s">
        <v>9</v>
      </c>
      <c r="I112" s="46" t="s">
        <v>491</v>
      </c>
      <c r="J112" s="48" t="str">
        <f t="shared" si="15"/>
        <v>ALL,P</v>
      </c>
    </row>
    <row r="113" spans="1:10" ht="17" thickBot="1" x14ac:dyDescent="0.25">
      <c r="A113" s="19">
        <v>7.4189814814814813E-3</v>
      </c>
      <c r="B113" s="20">
        <v>7.4641203703703701E-3</v>
      </c>
      <c r="C113" s="72">
        <f t="shared" si="12"/>
        <v>637.70000000000005</v>
      </c>
      <c r="D113" s="72">
        <f t="shared" si="13"/>
        <v>641.6</v>
      </c>
      <c r="E113" s="72">
        <f t="shared" si="14"/>
        <v>3.8999999999999773</v>
      </c>
      <c r="F113" s="17" t="s">
        <v>954</v>
      </c>
      <c r="G113" s="46" t="s">
        <v>127</v>
      </c>
      <c r="H113" s="47" t="s">
        <v>9</v>
      </c>
      <c r="I113" s="46" t="s">
        <v>491</v>
      </c>
      <c r="J113" s="48" t="str">
        <f t="shared" si="15"/>
        <v>V,P</v>
      </c>
    </row>
    <row r="114" spans="1:10" ht="17" thickBot="1" x14ac:dyDescent="0.25">
      <c r="A114" s="19">
        <v>7.4641203703703701E-3</v>
      </c>
      <c r="B114" s="20">
        <v>7.5069444444444446E-3</v>
      </c>
      <c r="C114" s="72">
        <f t="shared" si="12"/>
        <v>641.6</v>
      </c>
      <c r="D114" s="72">
        <f t="shared" si="13"/>
        <v>645.30000000000007</v>
      </c>
      <c r="E114" s="72">
        <f t="shared" si="14"/>
        <v>3.7000000000000455</v>
      </c>
      <c r="F114" s="17" t="s">
        <v>955</v>
      </c>
      <c r="G114" s="46" t="s">
        <v>495</v>
      </c>
      <c r="H114" s="47" t="s">
        <v>9</v>
      </c>
      <c r="I114" s="46" t="s">
        <v>491</v>
      </c>
      <c r="J114" s="48" t="str">
        <f t="shared" si="15"/>
        <v>Z,P</v>
      </c>
    </row>
    <row r="115" spans="1:10" ht="17" thickBot="1" x14ac:dyDescent="0.25">
      <c r="A115" s="19">
        <v>7.5069444444444446E-3</v>
      </c>
      <c r="B115" s="20">
        <v>7.5983796296296294E-3</v>
      </c>
      <c r="C115" s="72">
        <f t="shared" si="12"/>
        <v>645.30000000000007</v>
      </c>
      <c r="D115" s="72">
        <f t="shared" si="13"/>
        <v>653.20000000000005</v>
      </c>
      <c r="E115" s="72">
        <f t="shared" si="14"/>
        <v>7.8999999999999773</v>
      </c>
      <c r="F115" s="17" t="s">
        <v>956</v>
      </c>
      <c r="G115" s="46" t="s">
        <v>128</v>
      </c>
      <c r="H115" s="47" t="s">
        <v>482</v>
      </c>
      <c r="I115" s="46" t="s">
        <v>498</v>
      </c>
      <c r="J115" s="48" t="str">
        <f t="shared" si="15"/>
        <v>W,C</v>
      </c>
    </row>
    <row r="116" spans="1:10" ht="17" thickBot="1" x14ac:dyDescent="0.25">
      <c r="A116" s="19">
        <v>7.5983796296296294E-3</v>
      </c>
      <c r="B116" s="20">
        <v>7.6736111111111111E-3</v>
      </c>
      <c r="C116" s="72">
        <f t="shared" si="12"/>
        <v>653.20000000000005</v>
      </c>
      <c r="D116" s="72">
        <f t="shared" si="13"/>
        <v>659.7</v>
      </c>
      <c r="E116" s="72">
        <f t="shared" si="14"/>
        <v>6.5</v>
      </c>
      <c r="F116" s="17" t="s">
        <v>957</v>
      </c>
      <c r="G116" s="46" t="s">
        <v>493</v>
      </c>
      <c r="H116" s="47" t="s">
        <v>469</v>
      </c>
      <c r="I116" s="46" t="s">
        <v>499</v>
      </c>
      <c r="J116" s="48" t="str">
        <f t="shared" si="15"/>
        <v>Y,R</v>
      </c>
    </row>
    <row r="117" spans="1:10" ht="17" thickBot="1" x14ac:dyDescent="0.25">
      <c r="A117" s="19">
        <v>7.6736111111111111E-3</v>
      </c>
      <c r="B117" s="20">
        <v>7.6944444444444447E-3</v>
      </c>
      <c r="C117" s="72">
        <f t="shared" si="12"/>
        <v>659.7</v>
      </c>
      <c r="D117" s="72">
        <f t="shared" si="13"/>
        <v>661.50000000000011</v>
      </c>
      <c r="E117" s="72">
        <f t="shared" si="14"/>
        <v>1.8000000000000682</v>
      </c>
      <c r="F117" s="17" t="s">
        <v>958</v>
      </c>
      <c r="G117" s="46" t="s">
        <v>127</v>
      </c>
      <c r="H117" s="47" t="s">
        <v>482</v>
      </c>
      <c r="I117" s="46" t="s">
        <v>498</v>
      </c>
      <c r="J117" s="48" t="str">
        <f t="shared" si="15"/>
        <v>V,C</v>
      </c>
    </row>
    <row r="118" spans="1:10" ht="17" thickBot="1" x14ac:dyDescent="0.25">
      <c r="A118" s="19">
        <v>7.6944444444444447E-3</v>
      </c>
      <c r="B118" s="20">
        <v>7.8067129629629632E-3</v>
      </c>
      <c r="C118" s="72">
        <f t="shared" si="12"/>
        <v>661.50000000000011</v>
      </c>
      <c r="D118" s="72">
        <f t="shared" si="13"/>
        <v>671.2</v>
      </c>
      <c r="E118" s="72">
        <f t="shared" si="14"/>
        <v>9.6999999999999318</v>
      </c>
      <c r="F118" s="17" t="s">
        <v>959</v>
      </c>
      <c r="G118" s="46" t="s">
        <v>495</v>
      </c>
      <c r="H118" s="47" t="s">
        <v>479</v>
      </c>
      <c r="I118" s="46" t="s">
        <v>498</v>
      </c>
      <c r="J118" s="48" t="str">
        <f t="shared" si="15"/>
        <v>Z,C</v>
      </c>
    </row>
    <row r="119" spans="1:10" ht="17" thickBot="1" x14ac:dyDescent="0.25">
      <c r="A119" s="19">
        <v>7.8067129629629632E-3</v>
      </c>
      <c r="B119" s="20">
        <v>7.858796296296296E-3</v>
      </c>
      <c r="C119" s="72">
        <f t="shared" si="12"/>
        <v>671.2</v>
      </c>
      <c r="D119" s="72">
        <f t="shared" si="13"/>
        <v>675.7</v>
      </c>
      <c r="E119" s="72">
        <f t="shared" si="14"/>
        <v>4.5</v>
      </c>
      <c r="F119" s="17" t="s">
        <v>960</v>
      </c>
      <c r="G119" s="46" t="s">
        <v>127</v>
      </c>
      <c r="H119" s="47" t="s">
        <v>464</v>
      </c>
      <c r="I119" s="46" t="s">
        <v>497</v>
      </c>
      <c r="J119" s="48" t="str">
        <f t="shared" si="15"/>
        <v>V,I</v>
      </c>
    </row>
    <row r="120" spans="1:10" ht="17" thickBot="1" x14ac:dyDescent="0.25">
      <c r="A120" s="19">
        <v>7.858796296296296E-3</v>
      </c>
      <c r="B120" s="20">
        <v>7.9537037037037042E-3</v>
      </c>
      <c r="C120" s="72">
        <f t="shared" si="12"/>
        <v>675.7</v>
      </c>
      <c r="D120" s="72">
        <f t="shared" si="13"/>
        <v>683.90000000000009</v>
      </c>
      <c r="E120" s="72">
        <f t="shared" si="14"/>
        <v>8.2000000000000455</v>
      </c>
      <c r="F120" s="17" t="s">
        <v>961</v>
      </c>
      <c r="G120" s="46" t="s">
        <v>495</v>
      </c>
      <c r="H120" s="47" t="s">
        <v>462</v>
      </c>
      <c r="I120" s="46" t="s">
        <v>497</v>
      </c>
      <c r="J120" s="48" t="str">
        <f t="shared" si="15"/>
        <v>Z,I</v>
      </c>
    </row>
    <row r="121" spans="1:10" ht="17" thickBot="1" x14ac:dyDescent="0.25">
      <c r="A121" s="19">
        <v>7.9537037037037042E-3</v>
      </c>
      <c r="B121" s="20">
        <v>8.0000000000000002E-3</v>
      </c>
      <c r="C121" s="72">
        <f t="shared" si="12"/>
        <v>683.90000000000009</v>
      </c>
      <c r="D121" s="72">
        <f t="shared" si="13"/>
        <v>687.90000000000009</v>
      </c>
      <c r="E121" s="72">
        <f t="shared" si="14"/>
        <v>4</v>
      </c>
      <c r="F121" s="17" t="s">
        <v>962</v>
      </c>
      <c r="G121" s="46" t="s">
        <v>493</v>
      </c>
      <c r="H121" s="47" t="s">
        <v>462</v>
      </c>
      <c r="I121" s="46" t="s">
        <v>497</v>
      </c>
      <c r="J121" s="48" t="str">
        <f t="shared" si="15"/>
        <v>Y,I</v>
      </c>
    </row>
    <row r="122" spans="1:10" ht="17" thickBot="1" x14ac:dyDescent="0.25">
      <c r="A122" s="19">
        <v>8.0000000000000002E-3</v>
      </c>
      <c r="B122" s="20">
        <v>8.0358796296296307E-3</v>
      </c>
      <c r="C122" s="72">
        <f t="shared" si="12"/>
        <v>687.90000000000009</v>
      </c>
      <c r="D122" s="72">
        <f t="shared" si="13"/>
        <v>691.00000000000011</v>
      </c>
      <c r="E122" s="72">
        <f t="shared" si="14"/>
        <v>3.1000000000000227</v>
      </c>
      <c r="F122" s="17" t="s">
        <v>963</v>
      </c>
      <c r="G122" s="46" t="s">
        <v>127</v>
      </c>
      <c r="H122" s="47" t="s">
        <v>467</v>
      </c>
      <c r="I122" s="46" t="s">
        <v>499</v>
      </c>
      <c r="J122" s="48" t="str">
        <f t="shared" si="15"/>
        <v>V,R</v>
      </c>
    </row>
    <row r="123" spans="1:10" ht="17" thickBot="1" x14ac:dyDescent="0.25">
      <c r="A123" s="19">
        <v>8.0358796296296307E-3</v>
      </c>
      <c r="B123" s="20">
        <v>8.5069444444444437E-3</v>
      </c>
      <c r="C123" s="72">
        <f t="shared" si="12"/>
        <v>691.00000000000011</v>
      </c>
      <c r="D123" s="72">
        <f t="shared" si="13"/>
        <v>731.69999999999993</v>
      </c>
      <c r="E123" s="72">
        <f t="shared" si="14"/>
        <v>40.699999999999818</v>
      </c>
      <c r="F123" s="17" t="s">
        <v>13</v>
      </c>
      <c r="G123" s="46" t="s">
        <v>14</v>
      </c>
      <c r="H123" s="47" t="s">
        <v>504</v>
      </c>
      <c r="I123" s="46" t="s">
        <v>504</v>
      </c>
      <c r="J123" s="48" t="str">
        <f t="shared" si="15"/>
        <v>ALL,M</v>
      </c>
    </row>
    <row r="124" spans="1:10" ht="17" thickBot="1" x14ac:dyDescent="0.25">
      <c r="A124" s="19">
        <v>8.5069444444444437E-3</v>
      </c>
      <c r="B124" s="20">
        <v>8.5925925925925926E-3</v>
      </c>
      <c r="C124" s="72">
        <f t="shared" si="12"/>
        <v>731.69999999999993</v>
      </c>
      <c r="D124" s="72">
        <f t="shared" si="13"/>
        <v>739.1</v>
      </c>
      <c r="E124" s="72">
        <f t="shared" si="14"/>
        <v>7.4000000000000909</v>
      </c>
      <c r="F124" s="17" t="s">
        <v>964</v>
      </c>
      <c r="G124" s="46" t="s">
        <v>495</v>
      </c>
      <c r="H124" s="47" t="s">
        <v>9</v>
      </c>
      <c r="I124" s="46" t="s">
        <v>491</v>
      </c>
      <c r="J124" s="48" t="str">
        <f t="shared" si="15"/>
        <v>Z,P</v>
      </c>
    </row>
    <row r="125" spans="1:10" ht="17" thickBot="1" x14ac:dyDescent="0.25">
      <c r="A125" s="19">
        <v>8.5925925925925926E-3</v>
      </c>
      <c r="B125" s="20">
        <v>8.6145833333333335E-3</v>
      </c>
      <c r="C125" s="72">
        <f t="shared" si="12"/>
        <v>739.1</v>
      </c>
      <c r="D125" s="72">
        <f t="shared" si="13"/>
        <v>741.00000000000011</v>
      </c>
      <c r="E125" s="72">
        <f t="shared" si="14"/>
        <v>1.9000000000000909</v>
      </c>
      <c r="F125" s="17" t="s">
        <v>965</v>
      </c>
      <c r="G125" s="46" t="s">
        <v>127</v>
      </c>
      <c r="H125" s="47" t="s">
        <v>9</v>
      </c>
      <c r="I125" s="46" t="s">
        <v>491</v>
      </c>
      <c r="J125" s="48" t="str">
        <f t="shared" si="15"/>
        <v>V,P</v>
      </c>
    </row>
    <row r="126" spans="1:10" ht="17" thickBot="1" x14ac:dyDescent="0.25">
      <c r="A126" s="19">
        <v>8.6145833333333335E-3</v>
      </c>
      <c r="B126" s="20">
        <v>8.6342592592592599E-3</v>
      </c>
      <c r="C126" s="72">
        <f t="shared" si="12"/>
        <v>741.00000000000011</v>
      </c>
      <c r="D126" s="72">
        <f t="shared" si="13"/>
        <v>742.70000000000016</v>
      </c>
      <c r="E126" s="72">
        <f t="shared" si="14"/>
        <v>1.7000000000000455</v>
      </c>
      <c r="F126" s="17" t="s">
        <v>886</v>
      </c>
      <c r="G126" s="46" t="s">
        <v>493</v>
      </c>
      <c r="H126" s="47" t="s">
        <v>477</v>
      </c>
      <c r="I126" s="46" t="s">
        <v>498</v>
      </c>
      <c r="J126" s="48" t="str">
        <f t="shared" si="15"/>
        <v>Y,C</v>
      </c>
    </row>
    <row r="127" spans="1:10" ht="17" thickBot="1" x14ac:dyDescent="0.25">
      <c r="A127" s="19">
        <v>8.6342592592592599E-3</v>
      </c>
      <c r="B127" s="20">
        <v>8.6539351851851846E-3</v>
      </c>
      <c r="C127" s="72">
        <f t="shared" si="12"/>
        <v>742.70000000000016</v>
      </c>
      <c r="D127" s="72">
        <f t="shared" si="13"/>
        <v>744.4</v>
      </c>
      <c r="E127" s="72">
        <f t="shared" si="14"/>
        <v>1.6999999999998181</v>
      </c>
      <c r="F127" s="17" t="s">
        <v>966</v>
      </c>
      <c r="G127" s="46" t="s">
        <v>127</v>
      </c>
      <c r="H127" s="47" t="s">
        <v>501</v>
      </c>
      <c r="I127" s="46" t="s">
        <v>498</v>
      </c>
      <c r="J127" s="48" t="str">
        <f t="shared" si="15"/>
        <v>V,C</v>
      </c>
    </row>
    <row r="128" spans="1:10" ht="17" thickBot="1" x14ac:dyDescent="0.25">
      <c r="A128" s="19">
        <v>8.6539351851851846E-3</v>
      </c>
      <c r="B128" s="20">
        <v>8.6805555555555559E-3</v>
      </c>
      <c r="C128" s="72">
        <f t="shared" si="12"/>
        <v>744.4</v>
      </c>
      <c r="D128" s="72">
        <f t="shared" si="13"/>
        <v>746.7</v>
      </c>
      <c r="E128" s="72">
        <f t="shared" si="14"/>
        <v>2.3000000000000682</v>
      </c>
      <c r="F128" s="17" t="s">
        <v>967</v>
      </c>
      <c r="G128" s="46" t="s">
        <v>493</v>
      </c>
      <c r="H128" s="47" t="s">
        <v>482</v>
      </c>
      <c r="I128" s="46" t="s">
        <v>498</v>
      </c>
      <c r="J128" s="48" t="str">
        <f t="shared" si="15"/>
        <v>Y,C</v>
      </c>
    </row>
    <row r="129" spans="1:10" ht="17" thickBot="1" x14ac:dyDescent="0.25">
      <c r="A129" s="19">
        <v>8.6805555555555559E-3</v>
      </c>
      <c r="B129" s="20">
        <v>8.6909722222222232E-3</v>
      </c>
      <c r="C129" s="72">
        <f t="shared" si="12"/>
        <v>746.7</v>
      </c>
      <c r="D129" s="72">
        <f t="shared" si="13"/>
        <v>747.60000000000014</v>
      </c>
      <c r="E129" s="72">
        <f t="shared" si="14"/>
        <v>0.90000000000009095</v>
      </c>
      <c r="F129" s="17" t="s">
        <v>968</v>
      </c>
      <c r="G129" s="46" t="s">
        <v>127</v>
      </c>
      <c r="H129" s="47" t="s">
        <v>9</v>
      </c>
      <c r="I129" s="46" t="s">
        <v>491</v>
      </c>
      <c r="J129" s="48" t="str">
        <f t="shared" si="15"/>
        <v>V,P</v>
      </c>
    </row>
    <row r="130" spans="1:10" ht="17" thickBot="1" x14ac:dyDescent="0.25">
      <c r="A130" s="19">
        <v>8.6909722222222232E-3</v>
      </c>
      <c r="B130" s="20">
        <v>8.8101851851851865E-3</v>
      </c>
      <c r="C130" s="72">
        <f t="shared" ref="C130:C147" si="16">SUM(A130*86400)-3.3</f>
        <v>747.60000000000014</v>
      </c>
      <c r="D130" s="72">
        <f t="shared" ref="D130:D147" si="17">SUM(B130*86400-3.3)</f>
        <v>757.9000000000002</v>
      </c>
      <c r="E130" s="72">
        <f t="shared" ref="E130:E147" si="18">SUM(D130-C130)</f>
        <v>10.300000000000068</v>
      </c>
      <c r="F130" s="17" t="s">
        <v>798</v>
      </c>
      <c r="G130" s="46" t="s">
        <v>14</v>
      </c>
      <c r="H130" s="47" t="s">
        <v>9</v>
      </c>
      <c r="I130" s="46" t="s">
        <v>491</v>
      </c>
      <c r="J130" s="48" t="str">
        <f t="shared" ref="J130:J147" si="19">CONCATENATE(G130,",", I130)</f>
        <v>ALL,P</v>
      </c>
    </row>
    <row r="131" spans="1:10" ht="17" thickBot="1" x14ac:dyDescent="0.25">
      <c r="A131" s="19">
        <v>8.8101851851851865E-3</v>
      </c>
      <c r="B131" s="20">
        <v>8.819444444444444E-3</v>
      </c>
      <c r="C131" s="72">
        <f t="shared" si="16"/>
        <v>757.9000000000002</v>
      </c>
      <c r="D131" s="72">
        <f t="shared" si="17"/>
        <v>758.7</v>
      </c>
      <c r="E131" s="72">
        <f t="shared" si="18"/>
        <v>0.79999999999984084</v>
      </c>
      <c r="F131" s="17" t="s">
        <v>969</v>
      </c>
      <c r="G131" s="46" t="s">
        <v>493</v>
      </c>
      <c r="H131" s="47" t="s">
        <v>482</v>
      </c>
      <c r="I131" s="46" t="s">
        <v>498</v>
      </c>
      <c r="J131" s="48" t="str">
        <f t="shared" si="19"/>
        <v>Y,C</v>
      </c>
    </row>
    <row r="132" spans="1:10" ht="17" thickBot="1" x14ac:dyDescent="0.25">
      <c r="A132" s="19">
        <v>8.820601851851852E-3</v>
      </c>
      <c r="B132" s="20">
        <v>8.9120370370370378E-3</v>
      </c>
      <c r="C132" s="72">
        <f t="shared" si="16"/>
        <v>758.80000000000007</v>
      </c>
      <c r="D132" s="72">
        <f t="shared" si="17"/>
        <v>766.70000000000016</v>
      </c>
      <c r="E132" s="72">
        <f t="shared" si="18"/>
        <v>7.9000000000000909</v>
      </c>
      <c r="F132" s="17" t="s">
        <v>970</v>
      </c>
      <c r="G132" s="46" t="s">
        <v>495</v>
      </c>
      <c r="H132" s="47" t="s">
        <v>9</v>
      </c>
      <c r="I132" s="46" t="s">
        <v>491</v>
      </c>
      <c r="J132" s="48" t="str">
        <f t="shared" si="19"/>
        <v>Z,P</v>
      </c>
    </row>
    <row r="133" spans="1:10" ht="17" thickBot="1" x14ac:dyDescent="0.25">
      <c r="A133" s="19">
        <v>9.0034722222222217E-3</v>
      </c>
      <c r="B133" s="20">
        <v>9.0162037037037034E-3</v>
      </c>
      <c r="C133" s="72">
        <f t="shared" si="16"/>
        <v>774.6</v>
      </c>
      <c r="D133" s="72">
        <f t="shared" si="17"/>
        <v>775.7</v>
      </c>
      <c r="E133" s="72">
        <f t="shared" si="18"/>
        <v>1.1000000000000227</v>
      </c>
      <c r="F133" s="17" t="s">
        <v>971</v>
      </c>
      <c r="G133" s="46" t="s">
        <v>494</v>
      </c>
      <c r="H133" s="47" t="s">
        <v>479</v>
      </c>
      <c r="I133" s="46" t="s">
        <v>498</v>
      </c>
      <c r="J133" s="48" t="str">
        <f t="shared" si="19"/>
        <v>X,C</v>
      </c>
    </row>
    <row r="134" spans="1:10" ht="17" thickBot="1" x14ac:dyDescent="0.25">
      <c r="A134" s="19">
        <v>9.0162037037037034E-3</v>
      </c>
      <c r="B134" s="20">
        <v>9.0393518518518522E-3</v>
      </c>
      <c r="C134" s="72">
        <f t="shared" si="16"/>
        <v>775.7</v>
      </c>
      <c r="D134" s="72">
        <f t="shared" si="17"/>
        <v>777.7</v>
      </c>
      <c r="E134" s="72">
        <f t="shared" si="18"/>
        <v>2</v>
      </c>
      <c r="F134" s="17" t="s">
        <v>972</v>
      </c>
      <c r="G134" s="46" t="s">
        <v>127</v>
      </c>
      <c r="H134" s="47" t="s">
        <v>479</v>
      </c>
      <c r="I134" s="46" t="s">
        <v>498</v>
      </c>
      <c r="J134" s="48" t="str">
        <f t="shared" si="19"/>
        <v>V,C</v>
      </c>
    </row>
    <row r="135" spans="1:10" ht="17" thickBot="1" x14ac:dyDescent="0.25">
      <c r="A135" s="20">
        <v>9.0393518518518522E-3</v>
      </c>
      <c r="B135" s="20">
        <v>9.0624999999999994E-3</v>
      </c>
      <c r="C135" s="72">
        <f t="shared" si="16"/>
        <v>777.7</v>
      </c>
      <c r="D135" s="72">
        <f t="shared" si="17"/>
        <v>779.7</v>
      </c>
      <c r="E135" s="72">
        <f t="shared" si="18"/>
        <v>2</v>
      </c>
      <c r="F135" s="17" t="s">
        <v>973</v>
      </c>
      <c r="G135" s="46" t="s">
        <v>128</v>
      </c>
      <c r="H135" s="47" t="s">
        <v>482</v>
      </c>
      <c r="I135" s="46" t="s">
        <v>498</v>
      </c>
      <c r="J135" s="48" t="str">
        <f t="shared" si="19"/>
        <v>W,C</v>
      </c>
    </row>
    <row r="136" spans="1:10" ht="17" thickBot="1" x14ac:dyDescent="0.25">
      <c r="A136" s="19">
        <v>9.0624999999999994E-3</v>
      </c>
      <c r="B136" s="20">
        <v>9.0856481481481483E-3</v>
      </c>
      <c r="C136" s="72">
        <f t="shared" si="16"/>
        <v>779.7</v>
      </c>
      <c r="D136" s="72">
        <f t="shared" si="17"/>
        <v>781.7</v>
      </c>
      <c r="E136" s="72">
        <f t="shared" si="18"/>
        <v>2</v>
      </c>
      <c r="F136" s="17" t="s">
        <v>974</v>
      </c>
      <c r="G136" s="46" t="s">
        <v>493</v>
      </c>
      <c r="H136" s="47" t="s">
        <v>462</v>
      </c>
      <c r="I136" s="46" t="s">
        <v>497</v>
      </c>
      <c r="J136" s="48" t="str">
        <f t="shared" si="19"/>
        <v>Y,I</v>
      </c>
    </row>
    <row r="137" spans="1:10" ht="17" thickBot="1" x14ac:dyDescent="0.25">
      <c r="A137" s="20">
        <v>9.0856481481481483E-3</v>
      </c>
      <c r="B137" s="20">
        <v>9.1087962962962971E-3</v>
      </c>
      <c r="C137" s="72">
        <f t="shared" si="16"/>
        <v>781.7</v>
      </c>
      <c r="D137" s="72">
        <f t="shared" si="17"/>
        <v>783.70000000000016</v>
      </c>
      <c r="E137" s="72">
        <f t="shared" si="18"/>
        <v>2.0000000000001137</v>
      </c>
      <c r="F137" s="17" t="s">
        <v>975</v>
      </c>
      <c r="G137" s="46" t="s">
        <v>128</v>
      </c>
      <c r="H137" s="47" t="s">
        <v>479</v>
      </c>
      <c r="I137" s="46" t="s">
        <v>498</v>
      </c>
      <c r="J137" s="48" t="str">
        <f t="shared" si="19"/>
        <v>W,C</v>
      </c>
    </row>
    <row r="138" spans="1:10" ht="17" thickBot="1" x14ac:dyDescent="0.25">
      <c r="A138" s="20">
        <v>9.1087962962962971E-3</v>
      </c>
      <c r="B138" s="20">
        <v>9.1435185185185178E-3</v>
      </c>
      <c r="C138" s="72">
        <f t="shared" si="16"/>
        <v>783.70000000000016</v>
      </c>
      <c r="D138" s="72">
        <f t="shared" si="17"/>
        <v>786.69999999999993</v>
      </c>
      <c r="E138" s="72">
        <f t="shared" si="18"/>
        <v>2.9999999999997726</v>
      </c>
      <c r="F138" s="17" t="s">
        <v>976</v>
      </c>
      <c r="G138" s="46" t="s">
        <v>127</v>
      </c>
      <c r="H138" s="47" t="s">
        <v>482</v>
      </c>
      <c r="I138" s="46" t="s">
        <v>498</v>
      </c>
      <c r="J138" s="48" t="str">
        <f t="shared" si="19"/>
        <v>V,C</v>
      </c>
    </row>
    <row r="139" spans="1:10" ht="17" thickBot="1" x14ac:dyDescent="0.25">
      <c r="A139" s="19">
        <v>9.1435185185185178E-3</v>
      </c>
      <c r="B139" s="20">
        <v>9.2094907407407403E-3</v>
      </c>
      <c r="C139" s="72">
        <f t="shared" si="16"/>
        <v>786.69999999999993</v>
      </c>
      <c r="D139" s="72">
        <f t="shared" si="17"/>
        <v>792.4</v>
      </c>
      <c r="E139" s="72">
        <f t="shared" si="18"/>
        <v>5.7000000000000455</v>
      </c>
      <c r="F139" s="17" t="s">
        <v>977</v>
      </c>
      <c r="G139" s="46" t="s">
        <v>128</v>
      </c>
      <c r="H139" s="47" t="s">
        <v>482</v>
      </c>
      <c r="I139" s="46" t="s">
        <v>498</v>
      </c>
      <c r="J139" s="48" t="str">
        <f t="shared" si="19"/>
        <v>W,C</v>
      </c>
    </row>
    <row r="140" spans="1:10" ht="17" thickBot="1" x14ac:dyDescent="0.25">
      <c r="A140" s="19">
        <v>9.2094907407407403E-3</v>
      </c>
      <c r="B140" s="20">
        <v>9.4212962962962957E-3</v>
      </c>
      <c r="C140" s="72">
        <f t="shared" si="16"/>
        <v>792.4</v>
      </c>
      <c r="D140" s="72">
        <f t="shared" si="17"/>
        <v>810.7</v>
      </c>
      <c r="E140" s="72">
        <f t="shared" si="18"/>
        <v>18.300000000000068</v>
      </c>
      <c r="F140" s="17" t="s">
        <v>13</v>
      </c>
      <c r="G140" s="46" t="s">
        <v>14</v>
      </c>
      <c r="H140" s="47" t="s">
        <v>504</v>
      </c>
      <c r="I140" s="46" t="s">
        <v>504</v>
      </c>
      <c r="J140" s="48" t="str">
        <f t="shared" si="19"/>
        <v>ALL,M</v>
      </c>
    </row>
    <row r="141" spans="1:10" ht="17" thickBot="1" x14ac:dyDescent="0.25">
      <c r="A141" s="19">
        <v>9.4212962962962957E-3</v>
      </c>
      <c r="B141" s="20">
        <v>9.4444444444444445E-3</v>
      </c>
      <c r="C141" s="72">
        <f t="shared" si="16"/>
        <v>810.7</v>
      </c>
      <c r="D141" s="72">
        <f t="shared" si="17"/>
        <v>812.7</v>
      </c>
      <c r="E141" s="72">
        <f t="shared" si="18"/>
        <v>2</v>
      </c>
      <c r="F141" s="17" t="s">
        <v>798</v>
      </c>
      <c r="G141" s="46" t="s">
        <v>14</v>
      </c>
      <c r="H141" s="47" t="s">
        <v>9</v>
      </c>
      <c r="I141" s="46" t="s">
        <v>491</v>
      </c>
      <c r="J141" s="48" t="str">
        <f t="shared" si="19"/>
        <v>ALL,P</v>
      </c>
    </row>
    <row r="142" spans="1:10" ht="17" thickBot="1" x14ac:dyDescent="0.25">
      <c r="A142" s="19">
        <v>9.4444444444444445E-3</v>
      </c>
      <c r="B142" s="20">
        <v>9.4675925925925917E-3</v>
      </c>
      <c r="C142" s="72">
        <f t="shared" si="16"/>
        <v>812.7</v>
      </c>
      <c r="D142" s="72">
        <f t="shared" si="17"/>
        <v>814.69999999999993</v>
      </c>
      <c r="E142" s="72">
        <f t="shared" si="18"/>
        <v>1.9999999999998863</v>
      </c>
      <c r="F142" s="17" t="s">
        <v>978</v>
      </c>
      <c r="G142" s="46" t="s">
        <v>493</v>
      </c>
      <c r="H142" s="47" t="s">
        <v>462</v>
      </c>
      <c r="I142" s="46" t="s">
        <v>497</v>
      </c>
      <c r="J142" s="48" t="str">
        <f t="shared" si="19"/>
        <v>Y,I</v>
      </c>
    </row>
    <row r="143" spans="1:10" ht="17" thickBot="1" x14ac:dyDescent="0.25">
      <c r="A143" s="19">
        <v>9.4675925925925917E-3</v>
      </c>
      <c r="B143" s="20">
        <v>0.01</v>
      </c>
      <c r="C143" s="72">
        <f t="shared" si="16"/>
        <v>814.69999999999993</v>
      </c>
      <c r="D143" s="72">
        <f t="shared" si="17"/>
        <v>860.7</v>
      </c>
      <c r="E143" s="72">
        <f t="shared" si="18"/>
        <v>46.000000000000114</v>
      </c>
      <c r="F143" s="17" t="s">
        <v>13</v>
      </c>
      <c r="G143" s="46" t="s">
        <v>14</v>
      </c>
      <c r="H143" s="47" t="s">
        <v>504</v>
      </c>
      <c r="I143" s="46" t="s">
        <v>504</v>
      </c>
      <c r="J143" s="48" t="str">
        <f t="shared" si="19"/>
        <v>ALL,M</v>
      </c>
    </row>
    <row r="144" spans="1:10" ht="17" thickBot="1" x14ac:dyDescent="0.25">
      <c r="A144" s="19">
        <v>0.01</v>
      </c>
      <c r="B144" s="20">
        <v>1.0046296296296296E-2</v>
      </c>
      <c r="C144" s="72">
        <f t="shared" si="16"/>
        <v>860.7</v>
      </c>
      <c r="D144" s="72">
        <f t="shared" si="17"/>
        <v>864.7</v>
      </c>
      <c r="E144" s="72">
        <f t="shared" si="18"/>
        <v>4</v>
      </c>
      <c r="F144" s="17" t="s">
        <v>979</v>
      </c>
      <c r="G144" s="46" t="s">
        <v>493</v>
      </c>
      <c r="H144" s="47" t="s">
        <v>479</v>
      </c>
      <c r="I144" s="46" t="s">
        <v>498</v>
      </c>
      <c r="J144" s="48" t="str">
        <f t="shared" si="19"/>
        <v>Y,C</v>
      </c>
    </row>
    <row r="145" spans="1:10" ht="17" thickBot="1" x14ac:dyDescent="0.25">
      <c r="A145" s="19">
        <v>1.0046296296296296E-2</v>
      </c>
      <c r="B145" s="20">
        <v>1.0092592592592592E-2</v>
      </c>
      <c r="C145" s="72">
        <f t="shared" si="16"/>
        <v>864.7</v>
      </c>
      <c r="D145" s="72">
        <f t="shared" si="17"/>
        <v>868.7</v>
      </c>
      <c r="E145" s="72">
        <f t="shared" si="18"/>
        <v>4</v>
      </c>
      <c r="F145" s="17" t="s">
        <v>980</v>
      </c>
      <c r="G145" s="46" t="s">
        <v>127</v>
      </c>
      <c r="H145" s="47" t="s">
        <v>479</v>
      </c>
      <c r="I145" s="46" t="s">
        <v>498</v>
      </c>
      <c r="J145" s="48" t="str">
        <f t="shared" si="19"/>
        <v>V,C</v>
      </c>
    </row>
    <row r="146" spans="1:10" ht="17" thickBot="1" x14ac:dyDescent="0.25">
      <c r="A146" s="19">
        <v>1.0092592592592592E-2</v>
      </c>
      <c r="B146" s="20">
        <v>1.0127314814814815E-2</v>
      </c>
      <c r="C146" s="72">
        <f t="shared" si="16"/>
        <v>868.7</v>
      </c>
      <c r="D146" s="72">
        <f t="shared" si="17"/>
        <v>871.7</v>
      </c>
      <c r="E146" s="72">
        <f t="shared" si="18"/>
        <v>3</v>
      </c>
      <c r="F146" s="17" t="s">
        <v>981</v>
      </c>
      <c r="G146" s="46" t="s">
        <v>494</v>
      </c>
      <c r="H146" s="47" t="s">
        <v>479</v>
      </c>
      <c r="I146" s="46" t="s">
        <v>498</v>
      </c>
      <c r="J146" s="48" t="str">
        <f t="shared" si="19"/>
        <v>X,C</v>
      </c>
    </row>
    <row r="147" spans="1:10" ht="17" thickBot="1" x14ac:dyDescent="0.25">
      <c r="A147" s="19">
        <v>1.0138888888888888E-2</v>
      </c>
      <c r="B147" s="20">
        <v>1.0181712962962964E-2</v>
      </c>
      <c r="C147" s="72">
        <f t="shared" si="16"/>
        <v>872.7</v>
      </c>
      <c r="D147" s="72">
        <f t="shared" si="17"/>
        <v>876.40000000000009</v>
      </c>
      <c r="E147" s="72">
        <f t="shared" si="18"/>
        <v>3.7000000000000455</v>
      </c>
      <c r="F147" s="17" t="s">
        <v>982</v>
      </c>
      <c r="G147" s="46" t="s">
        <v>127</v>
      </c>
      <c r="H147" s="47" t="s">
        <v>479</v>
      </c>
      <c r="I147" s="46" t="s">
        <v>498</v>
      </c>
      <c r="J147" s="48" t="str">
        <f t="shared" si="19"/>
        <v>V,C</v>
      </c>
    </row>
    <row r="148" spans="1:10" x14ac:dyDescent="0.2">
      <c r="A148" s="70"/>
      <c r="B148" s="15"/>
      <c r="F148" s="15"/>
    </row>
    <row r="149" spans="1:10" x14ac:dyDescent="0.2">
      <c r="A149" s="2" t="s">
        <v>983</v>
      </c>
      <c r="B149" s="2"/>
      <c r="C149" s="2" t="s">
        <v>985</v>
      </c>
      <c r="D149" s="2"/>
      <c r="E149" s="24"/>
    </row>
  </sheetData>
  <autoFilter ref="A1:K1" xr:uid="{513AD4A8-A0B4-7448-86D3-A0B20BFC3C24}">
    <sortState xmlns:xlrd2="http://schemas.microsoft.com/office/spreadsheetml/2017/richdata2" ref="A2:K147">
      <sortCondition ref="A1:A147"/>
    </sortState>
  </autoFilter>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C18"/>
  <sheetViews>
    <sheetView tabSelected="1" workbookViewId="0">
      <selection activeCell="K28" sqref="K28"/>
    </sheetView>
  </sheetViews>
  <sheetFormatPr baseColWidth="10" defaultColWidth="11" defaultRowHeight="14" customHeight="1" x14ac:dyDescent="0.2"/>
  <cols>
    <col min="1" max="1" width="15.6640625" customWidth="1"/>
    <col min="2" max="2" width="24.6640625" customWidth="1"/>
    <col min="3" max="3" width="20.33203125" customWidth="1"/>
    <col min="4" max="4" width="33.33203125" customWidth="1"/>
  </cols>
  <sheetData>
    <row r="2" spans="1:3" ht="14" customHeight="1" thickBot="1" x14ac:dyDescent="0.25">
      <c r="A2" s="28" t="s">
        <v>488</v>
      </c>
    </row>
    <row r="3" spans="1:3" ht="14" customHeight="1" thickBot="1" x14ac:dyDescent="0.25">
      <c r="A3" s="25" t="s">
        <v>455</v>
      </c>
      <c r="B3" s="25" t="s">
        <v>456</v>
      </c>
      <c r="C3" s="25" t="s">
        <v>457</v>
      </c>
    </row>
    <row r="4" spans="1:3" ht="14" customHeight="1" x14ac:dyDescent="0.2">
      <c r="A4" s="26" t="s">
        <v>458</v>
      </c>
      <c r="B4" s="26" t="s">
        <v>459</v>
      </c>
      <c r="C4" s="26" t="s">
        <v>460</v>
      </c>
    </row>
    <row r="5" spans="1:3" ht="14" customHeight="1" x14ac:dyDescent="0.2">
      <c r="A5" s="26"/>
      <c r="B5" s="26" t="s">
        <v>461</v>
      </c>
      <c r="C5" s="26" t="s">
        <v>462</v>
      </c>
    </row>
    <row r="6" spans="1:3" ht="14" customHeight="1" x14ac:dyDescent="0.2">
      <c r="A6" s="26"/>
      <c r="B6" s="26" t="s">
        <v>463</v>
      </c>
      <c r="C6" s="26" t="s">
        <v>464</v>
      </c>
    </row>
    <row r="7" spans="1:3" ht="14" customHeight="1" x14ac:dyDescent="0.2">
      <c r="A7" s="26" t="s">
        <v>465</v>
      </c>
      <c r="B7" s="26" t="s">
        <v>466</v>
      </c>
      <c r="C7" s="26" t="s">
        <v>467</v>
      </c>
    </row>
    <row r="8" spans="1:3" ht="14" customHeight="1" x14ac:dyDescent="0.2">
      <c r="A8" s="26"/>
      <c r="B8" s="26" t="s">
        <v>468</v>
      </c>
      <c r="C8" s="26" t="s">
        <v>469</v>
      </c>
    </row>
    <row r="9" spans="1:3" ht="14" customHeight="1" x14ac:dyDescent="0.2">
      <c r="A9" s="26"/>
      <c r="B9" s="26" t="s">
        <v>470</v>
      </c>
      <c r="C9" s="26" t="s">
        <v>471</v>
      </c>
    </row>
    <row r="10" spans="1:3" ht="14" customHeight="1" x14ac:dyDescent="0.2">
      <c r="A10" s="26"/>
      <c r="B10" s="26" t="s">
        <v>472</v>
      </c>
      <c r="C10" s="26" t="s">
        <v>471</v>
      </c>
    </row>
    <row r="11" spans="1:3" ht="14" customHeight="1" x14ac:dyDescent="0.2">
      <c r="A11" s="26" t="s">
        <v>473</v>
      </c>
      <c r="B11" s="26" t="s">
        <v>474</v>
      </c>
      <c r="C11" s="26" t="s">
        <v>475</v>
      </c>
    </row>
    <row r="12" spans="1:3" ht="14" customHeight="1" x14ac:dyDescent="0.2">
      <c r="A12" s="26"/>
      <c r="B12" s="26" t="s">
        <v>476</v>
      </c>
      <c r="C12" s="26" t="s">
        <v>477</v>
      </c>
    </row>
    <row r="13" spans="1:3" ht="14" customHeight="1" x14ac:dyDescent="0.2">
      <c r="A13" s="26"/>
      <c r="B13" s="26" t="s">
        <v>478</v>
      </c>
      <c r="C13" s="26" t="s">
        <v>479</v>
      </c>
    </row>
    <row r="14" spans="1:3" ht="14" customHeight="1" x14ac:dyDescent="0.2">
      <c r="A14" s="26"/>
      <c r="B14" s="26" t="s">
        <v>480</v>
      </c>
      <c r="C14" s="26" t="s">
        <v>501</v>
      </c>
    </row>
    <row r="15" spans="1:3" ht="14" customHeight="1" x14ac:dyDescent="0.2">
      <c r="A15" s="26"/>
      <c r="B15" s="26" t="s">
        <v>481</v>
      </c>
      <c r="C15" s="26" t="s">
        <v>482</v>
      </c>
    </row>
    <row r="16" spans="1:3" ht="14" customHeight="1" x14ac:dyDescent="0.2">
      <c r="A16" s="26" t="s">
        <v>483</v>
      </c>
      <c r="B16" s="26" t="s">
        <v>484</v>
      </c>
      <c r="C16" s="26" t="s">
        <v>4</v>
      </c>
    </row>
    <row r="17" spans="1:3" ht="14" customHeight="1" x14ac:dyDescent="0.2">
      <c r="A17" s="26"/>
      <c r="B17" s="26" t="s">
        <v>485</v>
      </c>
      <c r="C17" s="26" t="s">
        <v>486</v>
      </c>
    </row>
    <row r="18" spans="1:3" ht="14" customHeight="1" thickBot="1" x14ac:dyDescent="0.25">
      <c r="A18" s="27"/>
      <c r="B18" s="27" t="s">
        <v>487</v>
      </c>
      <c r="C18" s="27"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9"/>
  <sheetViews>
    <sheetView workbookViewId="0">
      <selection activeCell="I2" sqref="I1:I1048576"/>
    </sheetView>
  </sheetViews>
  <sheetFormatPr baseColWidth="10" defaultColWidth="11" defaultRowHeight="16" x14ac:dyDescent="0.2"/>
  <cols>
    <col min="5" max="7" width="13.6640625" style="2" customWidth="1"/>
    <col min="8" max="8" width="72.83203125" style="15" customWidth="1"/>
    <col min="9" max="9" width="11" style="29"/>
    <col min="10" max="10" width="11" style="39"/>
    <col min="11" max="11" width="11" style="40"/>
    <col min="12" max="12" width="11" style="41"/>
  </cols>
  <sheetData>
    <row r="1" spans="1:12" ht="17" thickBot="1" x14ac:dyDescent="0.25">
      <c r="J1" s="30"/>
      <c r="K1" s="31"/>
      <c r="L1" s="32"/>
    </row>
    <row r="2" spans="1:12" ht="35" thickBot="1" x14ac:dyDescent="0.25">
      <c r="A2" t="s">
        <v>130</v>
      </c>
      <c r="B2" s="9" t="s">
        <v>0</v>
      </c>
      <c r="C2" s="1" t="s">
        <v>1</v>
      </c>
      <c r="D2" s="1" t="s">
        <v>123</v>
      </c>
      <c r="E2" s="79" t="s">
        <v>1124</v>
      </c>
      <c r="F2" s="79" t="s">
        <v>1125</v>
      </c>
      <c r="G2" s="3" t="s">
        <v>1126</v>
      </c>
      <c r="H2" s="16" t="s">
        <v>2</v>
      </c>
      <c r="I2" s="33" t="s">
        <v>3</v>
      </c>
      <c r="J2" s="34" t="s">
        <v>1127</v>
      </c>
      <c r="K2" s="33" t="s">
        <v>1128</v>
      </c>
      <c r="L2" s="35" t="s">
        <v>496</v>
      </c>
    </row>
    <row r="3" spans="1:12" ht="18" thickBot="1" x14ac:dyDescent="0.25">
      <c r="A3">
        <v>1</v>
      </c>
      <c r="B3" s="11">
        <v>2.9050925925925929E-4</v>
      </c>
      <c r="C3" s="12">
        <v>3.3449074074074072E-4</v>
      </c>
      <c r="D3" s="12">
        <f t="shared" ref="D3:D34" si="0">SUM(B4-B3)</f>
        <v>4.3981481481481432E-5</v>
      </c>
      <c r="E3" s="4">
        <f t="shared" ref="E3:E34" si="1">SUM(B3*86400)-25</f>
        <v>0.10000000000000142</v>
      </c>
      <c r="F3" s="4">
        <f t="shared" ref="F3:F34" si="2">SUM(C3*86400)-25</f>
        <v>3.8999999999999986</v>
      </c>
      <c r="G3" s="4">
        <f t="shared" ref="G3:G34" si="3">SUM(D3*86400)</f>
        <v>3.7999999999999958</v>
      </c>
      <c r="H3" s="17" t="s">
        <v>132</v>
      </c>
      <c r="I3" s="36" t="s">
        <v>493</v>
      </c>
      <c r="J3" s="37" t="s">
        <v>462</v>
      </c>
      <c r="K3" s="36" t="s">
        <v>497</v>
      </c>
      <c r="L3" s="38" t="str">
        <f t="shared" ref="L3:L34" si="4">CONCATENATE(I3,",", K3)</f>
        <v>Y,I</v>
      </c>
    </row>
    <row r="4" spans="1:12" ht="18" thickBot="1" x14ac:dyDescent="0.25">
      <c r="A4">
        <v>2</v>
      </c>
      <c r="B4" s="11">
        <v>3.3449074074074072E-4</v>
      </c>
      <c r="C4" s="12">
        <v>3.5300925925925924E-4</v>
      </c>
      <c r="D4" s="12">
        <f t="shared" si="0"/>
        <v>1.8518518518518515E-5</v>
      </c>
      <c r="E4" s="4">
        <f t="shared" si="1"/>
        <v>3.8999999999999986</v>
      </c>
      <c r="F4" s="4">
        <f t="shared" si="2"/>
        <v>5.4999999999999964</v>
      </c>
      <c r="G4" s="4">
        <f t="shared" si="3"/>
        <v>1.5999999999999996</v>
      </c>
      <c r="H4" s="17" t="s">
        <v>133</v>
      </c>
      <c r="I4" s="36" t="s">
        <v>495</v>
      </c>
      <c r="J4" s="37" t="s">
        <v>467</v>
      </c>
      <c r="K4" s="36" t="s">
        <v>499</v>
      </c>
      <c r="L4" s="38" t="str">
        <f t="shared" si="4"/>
        <v>Z,R</v>
      </c>
    </row>
    <row r="5" spans="1:12" ht="18" thickBot="1" x14ac:dyDescent="0.25">
      <c r="A5">
        <v>3</v>
      </c>
      <c r="B5" s="11">
        <v>3.5300925925925924E-4</v>
      </c>
      <c r="C5" s="12">
        <v>3.6805555555555555E-4</v>
      </c>
      <c r="D5" s="12">
        <f t="shared" si="0"/>
        <v>1.5046296296296314E-5</v>
      </c>
      <c r="E5" s="4">
        <f t="shared" si="1"/>
        <v>5.4999999999999964</v>
      </c>
      <c r="F5" s="4">
        <f t="shared" si="2"/>
        <v>6.8000000000000007</v>
      </c>
      <c r="G5" s="4">
        <f t="shared" si="3"/>
        <v>1.3000000000000016</v>
      </c>
      <c r="H5" s="17" t="s">
        <v>134</v>
      </c>
      <c r="I5" s="36" t="s">
        <v>493</v>
      </c>
      <c r="J5" s="37" t="s">
        <v>462</v>
      </c>
      <c r="K5" s="36" t="s">
        <v>497</v>
      </c>
      <c r="L5" s="38" t="str">
        <f t="shared" si="4"/>
        <v>Y,I</v>
      </c>
    </row>
    <row r="6" spans="1:12" ht="18" thickBot="1" x14ac:dyDescent="0.25">
      <c r="A6">
        <v>4</v>
      </c>
      <c r="B6" s="11">
        <v>3.6805555555555555E-4</v>
      </c>
      <c r="C6" s="12">
        <v>3.8194444444444446E-4</v>
      </c>
      <c r="D6" s="12">
        <f t="shared" si="0"/>
        <v>9.8379629629629631E-5</v>
      </c>
      <c r="E6" s="4">
        <f t="shared" si="1"/>
        <v>6.8000000000000007</v>
      </c>
      <c r="F6" s="4">
        <f t="shared" si="2"/>
        <v>8</v>
      </c>
      <c r="G6" s="4">
        <f t="shared" si="3"/>
        <v>8.5</v>
      </c>
      <c r="H6" s="17" t="s">
        <v>133</v>
      </c>
      <c r="I6" s="36" t="s">
        <v>128</v>
      </c>
      <c r="J6" s="37" t="s">
        <v>467</v>
      </c>
      <c r="K6" s="36" t="s">
        <v>499</v>
      </c>
      <c r="L6" s="38" t="str">
        <f t="shared" si="4"/>
        <v>W,R</v>
      </c>
    </row>
    <row r="7" spans="1:12" ht="18" thickBot="1" x14ac:dyDescent="0.25">
      <c r="A7">
        <v>5</v>
      </c>
      <c r="B7" s="11">
        <v>4.6643518518518518E-4</v>
      </c>
      <c r="C7" s="12">
        <v>4.8611111111111104E-4</v>
      </c>
      <c r="D7" s="12">
        <f t="shared" si="0"/>
        <v>5.2083333333333343E-5</v>
      </c>
      <c r="E7" s="4">
        <f t="shared" si="1"/>
        <v>15.299999999999997</v>
      </c>
      <c r="F7" s="4">
        <f t="shared" si="2"/>
        <v>16.999999999999993</v>
      </c>
      <c r="G7" s="4">
        <f t="shared" si="3"/>
        <v>4.5000000000000009</v>
      </c>
      <c r="H7" s="17" t="s">
        <v>135</v>
      </c>
      <c r="I7" s="36" t="s">
        <v>495</v>
      </c>
      <c r="J7" s="37" t="s">
        <v>462</v>
      </c>
      <c r="K7" s="36" t="s">
        <v>497</v>
      </c>
      <c r="L7" s="38" t="str">
        <f t="shared" si="4"/>
        <v>Z,I</v>
      </c>
    </row>
    <row r="8" spans="1:12" ht="18" thickBot="1" x14ac:dyDescent="0.25">
      <c r="A8">
        <v>6</v>
      </c>
      <c r="B8" s="11">
        <v>5.1851851851851853E-4</v>
      </c>
      <c r="C8" s="12">
        <v>5.3356481481481473E-4</v>
      </c>
      <c r="D8" s="12">
        <f t="shared" si="0"/>
        <v>1.5046296296296205E-5</v>
      </c>
      <c r="E8" s="4">
        <f t="shared" si="1"/>
        <v>19.799999999999997</v>
      </c>
      <c r="F8" s="4">
        <f t="shared" si="2"/>
        <v>21.099999999999994</v>
      </c>
      <c r="G8" s="4">
        <f t="shared" si="3"/>
        <v>1.2999999999999921</v>
      </c>
      <c r="H8" s="17" t="s">
        <v>29</v>
      </c>
      <c r="I8" s="36" t="s">
        <v>127</v>
      </c>
      <c r="J8" s="37" t="s">
        <v>467</v>
      </c>
      <c r="K8" s="36" t="s">
        <v>499</v>
      </c>
      <c r="L8" s="38" t="str">
        <f t="shared" si="4"/>
        <v>V,R</v>
      </c>
    </row>
    <row r="9" spans="1:12" ht="18" thickBot="1" x14ac:dyDescent="0.25">
      <c r="A9">
        <v>7</v>
      </c>
      <c r="B9" s="11">
        <v>5.3356481481481473E-4</v>
      </c>
      <c r="C9" s="12">
        <v>6.2731481481481481E-4</v>
      </c>
      <c r="D9" s="12">
        <f t="shared" si="0"/>
        <v>9.3750000000000083E-5</v>
      </c>
      <c r="E9" s="4">
        <f t="shared" si="1"/>
        <v>21.099999999999994</v>
      </c>
      <c r="F9" s="4">
        <f t="shared" si="2"/>
        <v>29.200000000000003</v>
      </c>
      <c r="G9" s="4">
        <f t="shared" si="3"/>
        <v>8.1000000000000068</v>
      </c>
      <c r="H9" s="17" t="s">
        <v>136</v>
      </c>
      <c r="I9" s="36" t="s">
        <v>493</v>
      </c>
      <c r="J9" s="37" t="s">
        <v>462</v>
      </c>
      <c r="K9" s="36" t="s">
        <v>497</v>
      </c>
      <c r="L9" s="38" t="str">
        <f t="shared" si="4"/>
        <v>Y,I</v>
      </c>
    </row>
    <row r="10" spans="1:12" ht="18" thickBot="1" x14ac:dyDescent="0.25">
      <c r="A10">
        <v>8</v>
      </c>
      <c r="B10" s="11">
        <v>6.2731481481481481E-4</v>
      </c>
      <c r="C10" s="12">
        <v>8.2638888888888877E-4</v>
      </c>
      <c r="D10" s="12">
        <f t="shared" si="0"/>
        <v>1.9907407407407395E-4</v>
      </c>
      <c r="E10" s="4">
        <f t="shared" si="1"/>
        <v>29.200000000000003</v>
      </c>
      <c r="F10" s="4">
        <f t="shared" si="2"/>
        <v>46.399999999999991</v>
      </c>
      <c r="G10" s="4">
        <f t="shared" si="3"/>
        <v>17.199999999999989</v>
      </c>
      <c r="H10" s="17" t="s">
        <v>137</v>
      </c>
      <c r="I10" s="36" t="s">
        <v>495</v>
      </c>
      <c r="J10" s="37" t="s">
        <v>467</v>
      </c>
      <c r="K10" s="36" t="s">
        <v>499</v>
      </c>
      <c r="L10" s="38" t="str">
        <f t="shared" si="4"/>
        <v>Z,R</v>
      </c>
    </row>
    <row r="11" spans="1:12" ht="18" thickBot="1" x14ac:dyDescent="0.25">
      <c r="A11">
        <v>9</v>
      </c>
      <c r="B11" s="11">
        <v>8.2638888888888877E-4</v>
      </c>
      <c r="C11" s="12">
        <v>8.3796296296296299E-4</v>
      </c>
      <c r="D11" s="12">
        <f t="shared" si="0"/>
        <v>1.1574074074074221E-5</v>
      </c>
      <c r="E11" s="4">
        <f t="shared" si="1"/>
        <v>46.399999999999991</v>
      </c>
      <c r="F11" s="4">
        <f t="shared" si="2"/>
        <v>47.400000000000006</v>
      </c>
      <c r="G11" s="4">
        <f t="shared" si="3"/>
        <v>1.0000000000000127</v>
      </c>
      <c r="H11" s="17" t="s">
        <v>138</v>
      </c>
      <c r="I11" s="36" t="s">
        <v>127</v>
      </c>
      <c r="J11" s="37" t="s">
        <v>464</v>
      </c>
      <c r="K11" s="36" t="s">
        <v>497</v>
      </c>
      <c r="L11" s="38" t="str">
        <f t="shared" si="4"/>
        <v>V,I</v>
      </c>
    </row>
    <row r="12" spans="1:12" ht="18" thickBot="1" x14ac:dyDescent="0.25">
      <c r="A12">
        <v>10</v>
      </c>
      <c r="B12" s="11">
        <v>8.3796296296296299E-4</v>
      </c>
      <c r="C12" s="12">
        <v>8.564814814814815E-4</v>
      </c>
      <c r="D12" s="12">
        <f t="shared" si="0"/>
        <v>1.8518518518518515E-5</v>
      </c>
      <c r="E12" s="4">
        <f t="shared" si="1"/>
        <v>47.400000000000006</v>
      </c>
      <c r="F12" s="4">
        <f t="shared" si="2"/>
        <v>49</v>
      </c>
      <c r="G12" s="4">
        <f t="shared" si="3"/>
        <v>1.5999999999999996</v>
      </c>
      <c r="H12" s="17" t="s">
        <v>139</v>
      </c>
      <c r="I12" s="36" t="s">
        <v>495</v>
      </c>
      <c r="J12" s="37" t="s">
        <v>479</v>
      </c>
      <c r="K12" s="36" t="s">
        <v>498</v>
      </c>
      <c r="L12" s="38" t="str">
        <f t="shared" si="4"/>
        <v>Z,C</v>
      </c>
    </row>
    <row r="13" spans="1:12" ht="18" thickBot="1" x14ac:dyDescent="0.25">
      <c r="A13">
        <v>11</v>
      </c>
      <c r="B13" s="11">
        <v>8.564814814814815E-4</v>
      </c>
      <c r="C13" s="12">
        <v>8.7962962962962962E-4</v>
      </c>
      <c r="D13" s="12">
        <f t="shared" si="0"/>
        <v>2.0486111111111117E-4</v>
      </c>
      <c r="E13" s="4">
        <f t="shared" si="1"/>
        <v>49</v>
      </c>
      <c r="F13" s="4">
        <f t="shared" si="2"/>
        <v>51</v>
      </c>
      <c r="G13" s="4">
        <f t="shared" si="3"/>
        <v>17.700000000000006</v>
      </c>
      <c r="H13" s="17" t="s">
        <v>140</v>
      </c>
      <c r="I13" s="36" t="s">
        <v>494</v>
      </c>
      <c r="J13" s="37" t="s">
        <v>477</v>
      </c>
      <c r="K13" s="36" t="s">
        <v>498</v>
      </c>
      <c r="L13" s="38" t="str">
        <f t="shared" si="4"/>
        <v>X,C</v>
      </c>
    </row>
    <row r="14" spans="1:12" ht="18" thickBot="1" x14ac:dyDescent="0.25">
      <c r="A14">
        <v>12</v>
      </c>
      <c r="B14" s="11">
        <v>1.0613425925925927E-3</v>
      </c>
      <c r="C14" s="12">
        <v>1.6342592592592596E-3</v>
      </c>
      <c r="D14" s="12">
        <f t="shared" si="0"/>
        <v>4.7800925925925919E-4</v>
      </c>
      <c r="E14" s="4">
        <f t="shared" si="1"/>
        <v>66.7</v>
      </c>
      <c r="F14" s="4">
        <f t="shared" si="2"/>
        <v>116.20000000000002</v>
      </c>
      <c r="G14" s="4">
        <f t="shared" si="3"/>
        <v>41.3</v>
      </c>
      <c r="H14" s="17" t="s">
        <v>141</v>
      </c>
      <c r="I14" s="36" t="s">
        <v>127</v>
      </c>
      <c r="J14" s="37" t="s">
        <v>479</v>
      </c>
      <c r="K14" s="36" t="s">
        <v>498</v>
      </c>
      <c r="L14" s="38" t="str">
        <f t="shared" si="4"/>
        <v>V,C</v>
      </c>
    </row>
    <row r="15" spans="1:12" ht="18" thickBot="1" x14ac:dyDescent="0.25">
      <c r="A15">
        <v>13</v>
      </c>
      <c r="B15" s="11">
        <v>1.5393518518518519E-3</v>
      </c>
      <c r="C15" s="12">
        <v>1.6111111111111109E-3</v>
      </c>
      <c r="D15" s="12">
        <f t="shared" si="0"/>
        <v>7.1759259259259042E-5</v>
      </c>
      <c r="E15" s="4">
        <f t="shared" si="1"/>
        <v>108</v>
      </c>
      <c r="F15" s="4">
        <f t="shared" si="2"/>
        <v>114.19999999999999</v>
      </c>
      <c r="G15" s="4">
        <f t="shared" si="3"/>
        <v>6.1999999999999815</v>
      </c>
      <c r="H15" s="17" t="s">
        <v>142</v>
      </c>
      <c r="I15" s="36" t="s">
        <v>495</v>
      </c>
      <c r="J15" s="37" t="s">
        <v>460</v>
      </c>
      <c r="K15" s="36" t="s">
        <v>497</v>
      </c>
      <c r="L15" s="38" t="str">
        <f t="shared" si="4"/>
        <v>Z,I</v>
      </c>
    </row>
    <row r="16" spans="1:12" ht="18" thickBot="1" x14ac:dyDescent="0.25">
      <c r="A16">
        <v>14</v>
      </c>
      <c r="B16" s="11">
        <v>1.6111111111111109E-3</v>
      </c>
      <c r="C16" s="12">
        <v>1.6296296296296295E-3</v>
      </c>
      <c r="D16" s="12">
        <f t="shared" si="0"/>
        <v>1.8518518518518623E-5</v>
      </c>
      <c r="E16" s="4">
        <f t="shared" si="1"/>
        <v>114.19999999999999</v>
      </c>
      <c r="F16" s="4">
        <f t="shared" si="2"/>
        <v>115.79999999999998</v>
      </c>
      <c r="G16" s="4">
        <f t="shared" si="3"/>
        <v>1.600000000000009</v>
      </c>
      <c r="H16" s="17" t="s">
        <v>143</v>
      </c>
      <c r="I16" s="36" t="s">
        <v>127</v>
      </c>
      <c r="J16" s="37" t="s">
        <v>467</v>
      </c>
      <c r="K16" s="36" t="s">
        <v>499</v>
      </c>
      <c r="L16" s="38" t="str">
        <f t="shared" si="4"/>
        <v>V,R</v>
      </c>
    </row>
    <row r="17" spans="1:12" ht="18" thickBot="1" x14ac:dyDescent="0.25">
      <c r="A17">
        <v>15</v>
      </c>
      <c r="B17" s="11">
        <v>1.6296296296296295E-3</v>
      </c>
      <c r="C17" s="12">
        <v>1.689814814814815E-3</v>
      </c>
      <c r="D17" s="12">
        <f t="shared" si="0"/>
        <v>1.3888888888888805E-5</v>
      </c>
      <c r="E17" s="4">
        <f t="shared" si="1"/>
        <v>115.79999999999998</v>
      </c>
      <c r="F17" s="4">
        <f t="shared" si="2"/>
        <v>121.00000000000003</v>
      </c>
      <c r="G17" s="4">
        <f t="shared" si="3"/>
        <v>1.1999999999999926</v>
      </c>
      <c r="H17" s="17" t="s">
        <v>144</v>
      </c>
      <c r="I17" s="36" t="s">
        <v>495</v>
      </c>
      <c r="J17" s="37" t="s">
        <v>479</v>
      </c>
      <c r="K17" s="36" t="s">
        <v>498</v>
      </c>
      <c r="L17" s="38" t="str">
        <f t="shared" si="4"/>
        <v>Z,C</v>
      </c>
    </row>
    <row r="18" spans="1:12" ht="18" thickBot="1" x14ac:dyDescent="0.25">
      <c r="A18">
        <v>16</v>
      </c>
      <c r="B18" s="11">
        <v>1.6435185185185183E-3</v>
      </c>
      <c r="C18" s="12">
        <v>1.6666666666666668E-3</v>
      </c>
      <c r="D18" s="12">
        <f t="shared" si="0"/>
        <v>4.6296296296296667E-5</v>
      </c>
      <c r="E18" s="4">
        <f t="shared" si="1"/>
        <v>116.99999999999997</v>
      </c>
      <c r="F18" s="4">
        <f t="shared" si="2"/>
        <v>119</v>
      </c>
      <c r="G18" s="4">
        <f t="shared" si="3"/>
        <v>4.000000000000032</v>
      </c>
      <c r="H18" s="17" t="s">
        <v>145</v>
      </c>
      <c r="I18" s="36" t="s">
        <v>500</v>
      </c>
      <c r="J18" s="37" t="s">
        <v>490</v>
      </c>
      <c r="K18" s="36" t="s">
        <v>504</v>
      </c>
      <c r="L18" s="38" t="str">
        <f t="shared" si="4"/>
        <v>SOME,M</v>
      </c>
    </row>
    <row r="19" spans="1:12" ht="18" thickBot="1" x14ac:dyDescent="0.25">
      <c r="A19">
        <v>17</v>
      </c>
      <c r="B19" s="11">
        <v>1.689814814814815E-3</v>
      </c>
      <c r="C19" s="12">
        <v>1.6909722222222222E-3</v>
      </c>
      <c r="D19" s="12">
        <f t="shared" si="0"/>
        <v>1.1921296296296268E-4</v>
      </c>
      <c r="E19" s="4">
        <f t="shared" si="1"/>
        <v>121.00000000000003</v>
      </c>
      <c r="F19" s="4">
        <f t="shared" si="2"/>
        <v>121.1</v>
      </c>
      <c r="G19" s="4">
        <f t="shared" si="3"/>
        <v>10.299999999999976</v>
      </c>
      <c r="H19" s="17" t="s">
        <v>146</v>
      </c>
      <c r="I19" s="36" t="s">
        <v>495</v>
      </c>
      <c r="J19" s="37" t="s">
        <v>460</v>
      </c>
      <c r="K19" s="36" t="s">
        <v>497</v>
      </c>
      <c r="L19" s="38" t="str">
        <f t="shared" si="4"/>
        <v>Z,I</v>
      </c>
    </row>
    <row r="20" spans="1:12" ht="18" thickBot="1" x14ac:dyDescent="0.25">
      <c r="A20">
        <v>18</v>
      </c>
      <c r="B20" s="11">
        <v>1.8090277777777777E-3</v>
      </c>
      <c r="C20" s="12">
        <v>1.9085648148148145E-3</v>
      </c>
      <c r="D20" s="12">
        <f t="shared" si="0"/>
        <v>8.9120370370370482E-5</v>
      </c>
      <c r="E20" s="4">
        <f t="shared" si="1"/>
        <v>131.29999999999998</v>
      </c>
      <c r="F20" s="4">
        <f t="shared" si="2"/>
        <v>139.89999999999998</v>
      </c>
      <c r="G20" s="4">
        <f t="shared" si="3"/>
        <v>7.7000000000000099</v>
      </c>
      <c r="H20" s="17" t="s">
        <v>145</v>
      </c>
      <c r="I20" s="36" t="s">
        <v>500</v>
      </c>
      <c r="J20" s="37" t="s">
        <v>490</v>
      </c>
      <c r="K20" s="36" t="s">
        <v>504</v>
      </c>
      <c r="L20" s="38" t="str">
        <f t="shared" si="4"/>
        <v>SOME,M</v>
      </c>
    </row>
    <row r="21" spans="1:12" ht="18" thickBot="1" x14ac:dyDescent="0.25">
      <c r="A21">
        <v>19</v>
      </c>
      <c r="B21" s="11">
        <v>1.8981481481481482E-3</v>
      </c>
      <c r="C21" s="12">
        <v>1.9212962962962962E-3</v>
      </c>
      <c r="D21" s="12">
        <f t="shared" si="0"/>
        <v>1.1574074074074004E-5</v>
      </c>
      <c r="E21" s="4">
        <f t="shared" si="1"/>
        <v>139</v>
      </c>
      <c r="F21" s="4">
        <f t="shared" si="2"/>
        <v>141</v>
      </c>
      <c r="G21" s="4">
        <f t="shared" si="3"/>
        <v>0.999999999999994</v>
      </c>
      <c r="H21" s="17" t="s">
        <v>147</v>
      </c>
      <c r="I21" s="36" t="s">
        <v>495</v>
      </c>
      <c r="J21" s="37" t="s">
        <v>479</v>
      </c>
      <c r="K21" s="36" t="s">
        <v>498</v>
      </c>
      <c r="L21" s="38" t="str">
        <f t="shared" si="4"/>
        <v>Z,C</v>
      </c>
    </row>
    <row r="22" spans="1:12" ht="18" thickBot="1" x14ac:dyDescent="0.25">
      <c r="A22">
        <v>20</v>
      </c>
      <c r="B22" s="11">
        <v>1.9097222222222222E-3</v>
      </c>
      <c r="C22" s="12">
        <v>1.9097222222222222E-3</v>
      </c>
      <c r="D22" s="12">
        <f t="shared" si="0"/>
        <v>1.1574074074074004E-5</v>
      </c>
      <c r="E22" s="4">
        <f t="shared" si="1"/>
        <v>140</v>
      </c>
      <c r="F22" s="4">
        <f t="shared" si="2"/>
        <v>140</v>
      </c>
      <c r="G22" s="4">
        <f t="shared" si="3"/>
        <v>0.999999999999994</v>
      </c>
      <c r="H22" s="17" t="s">
        <v>148</v>
      </c>
      <c r="I22" s="36" t="s">
        <v>127</v>
      </c>
      <c r="J22" s="37" t="s">
        <v>482</v>
      </c>
      <c r="K22" s="36" t="s">
        <v>498</v>
      </c>
      <c r="L22" s="38" t="str">
        <f t="shared" si="4"/>
        <v>V,C</v>
      </c>
    </row>
    <row r="23" spans="1:12" ht="18" thickBot="1" x14ac:dyDescent="0.25">
      <c r="A23">
        <v>21</v>
      </c>
      <c r="B23" s="11">
        <v>1.9212962962962962E-3</v>
      </c>
      <c r="C23" s="12">
        <v>1.9328703703703704E-3</v>
      </c>
      <c r="D23" s="12">
        <f t="shared" si="0"/>
        <v>1.1574074074074221E-5</v>
      </c>
      <c r="E23" s="4">
        <f t="shared" si="1"/>
        <v>141</v>
      </c>
      <c r="F23" s="4">
        <f t="shared" si="2"/>
        <v>142</v>
      </c>
      <c r="G23" s="4">
        <f t="shared" si="3"/>
        <v>1.0000000000000127</v>
      </c>
      <c r="H23" s="17" t="s">
        <v>149</v>
      </c>
      <c r="I23" s="36" t="s">
        <v>495</v>
      </c>
      <c r="J23" s="37" t="s">
        <v>469</v>
      </c>
      <c r="K23" s="36" t="s">
        <v>499</v>
      </c>
      <c r="L23" s="38" t="str">
        <f t="shared" si="4"/>
        <v>Z,R</v>
      </c>
    </row>
    <row r="24" spans="1:12" ht="18" thickBot="1" x14ac:dyDescent="0.25">
      <c r="A24">
        <v>22</v>
      </c>
      <c r="B24" s="11">
        <v>1.9328703703703704E-3</v>
      </c>
      <c r="C24" s="12">
        <v>2.0312499999999996E-3</v>
      </c>
      <c r="D24" s="12">
        <f t="shared" si="0"/>
        <v>9.8379629629629251E-5</v>
      </c>
      <c r="E24" s="4">
        <f t="shared" si="1"/>
        <v>142</v>
      </c>
      <c r="F24" s="4">
        <f t="shared" si="2"/>
        <v>150.49999999999997</v>
      </c>
      <c r="G24" s="4">
        <f t="shared" si="3"/>
        <v>8.499999999999968</v>
      </c>
      <c r="H24" s="17" t="s">
        <v>502</v>
      </c>
      <c r="I24" s="36" t="s">
        <v>494</v>
      </c>
      <c r="J24" s="37" t="s">
        <v>462</v>
      </c>
      <c r="K24" s="36" t="s">
        <v>497</v>
      </c>
      <c r="L24" s="38" t="str">
        <f t="shared" si="4"/>
        <v>X,I</v>
      </c>
    </row>
    <row r="25" spans="1:12" ht="18" thickBot="1" x14ac:dyDescent="0.25">
      <c r="A25">
        <v>23</v>
      </c>
      <c r="B25" s="11">
        <v>2.0312499999999996E-3</v>
      </c>
      <c r="C25" s="12">
        <v>2.0486111111111113E-3</v>
      </c>
      <c r="D25" s="12">
        <f t="shared" si="0"/>
        <v>2.3148148148148875E-5</v>
      </c>
      <c r="E25" s="4">
        <f t="shared" si="1"/>
        <v>150.49999999999997</v>
      </c>
      <c r="F25" s="4">
        <f t="shared" si="2"/>
        <v>152.00000000000003</v>
      </c>
      <c r="G25" s="4">
        <f t="shared" si="3"/>
        <v>2.0000000000000631</v>
      </c>
      <c r="H25" s="17" t="s">
        <v>150</v>
      </c>
      <c r="I25" s="36" t="s">
        <v>127</v>
      </c>
      <c r="J25" s="37" t="s">
        <v>464</v>
      </c>
      <c r="K25" s="36" t="s">
        <v>497</v>
      </c>
      <c r="L25" s="38" t="str">
        <f t="shared" si="4"/>
        <v>V,I</v>
      </c>
    </row>
    <row r="26" spans="1:12" ht="18" thickBot="1" x14ac:dyDescent="0.25">
      <c r="A26">
        <v>24</v>
      </c>
      <c r="B26" s="11">
        <v>2.0543981481481485E-3</v>
      </c>
      <c r="C26" s="12">
        <v>2.1192129629629629E-3</v>
      </c>
      <c r="D26" s="12">
        <f t="shared" si="0"/>
        <v>6.4814814814814423E-5</v>
      </c>
      <c r="E26" s="4">
        <f t="shared" si="1"/>
        <v>152.50000000000003</v>
      </c>
      <c r="F26" s="4">
        <f t="shared" si="2"/>
        <v>158.1</v>
      </c>
      <c r="G26" s="4">
        <f t="shared" si="3"/>
        <v>5.5999999999999659</v>
      </c>
      <c r="H26" s="17" t="s">
        <v>151</v>
      </c>
      <c r="I26" s="36" t="s">
        <v>493</v>
      </c>
      <c r="J26" s="37" t="s">
        <v>467</v>
      </c>
      <c r="K26" s="36" t="s">
        <v>499</v>
      </c>
      <c r="L26" s="38" t="str">
        <f t="shared" si="4"/>
        <v>Y,R</v>
      </c>
    </row>
    <row r="27" spans="1:12" ht="18" thickBot="1" x14ac:dyDescent="0.25">
      <c r="A27">
        <v>25</v>
      </c>
      <c r="B27" s="11">
        <v>2.1192129629629629E-3</v>
      </c>
      <c r="C27" s="12">
        <v>2.2175925925925926E-3</v>
      </c>
      <c r="D27" s="12">
        <f t="shared" si="0"/>
        <v>9.8379629629629685E-5</v>
      </c>
      <c r="E27" s="4">
        <f t="shared" si="1"/>
        <v>158.1</v>
      </c>
      <c r="F27" s="4">
        <f t="shared" si="2"/>
        <v>166.6</v>
      </c>
      <c r="G27" s="4">
        <f t="shared" si="3"/>
        <v>8.5000000000000053</v>
      </c>
      <c r="H27" s="17" t="s">
        <v>152</v>
      </c>
      <c r="I27" s="36" t="s">
        <v>127</v>
      </c>
      <c r="J27" s="37" t="s">
        <v>462</v>
      </c>
      <c r="K27" s="36" t="s">
        <v>497</v>
      </c>
      <c r="L27" s="38" t="str">
        <f t="shared" si="4"/>
        <v>V,I</v>
      </c>
    </row>
    <row r="28" spans="1:12" ht="18" thickBot="1" x14ac:dyDescent="0.25">
      <c r="A28">
        <v>26</v>
      </c>
      <c r="B28" s="11">
        <v>2.2175925925925926E-3</v>
      </c>
      <c r="C28" s="12">
        <v>2.2268518518518518E-3</v>
      </c>
      <c r="D28" s="12">
        <f t="shared" si="0"/>
        <v>9.2592592592592032E-6</v>
      </c>
      <c r="E28" s="4">
        <f t="shared" si="1"/>
        <v>166.6</v>
      </c>
      <c r="F28" s="4">
        <f t="shared" si="2"/>
        <v>167.4</v>
      </c>
      <c r="G28" s="4">
        <f t="shared" si="3"/>
        <v>0.79999999999999516</v>
      </c>
      <c r="H28" s="17" t="s">
        <v>153</v>
      </c>
      <c r="I28" s="36" t="s">
        <v>494</v>
      </c>
      <c r="J28" s="37" t="s">
        <v>475</v>
      </c>
      <c r="K28" s="36" t="s">
        <v>498</v>
      </c>
      <c r="L28" s="38" t="str">
        <f t="shared" si="4"/>
        <v>X,C</v>
      </c>
    </row>
    <row r="29" spans="1:12" ht="18" thickBot="1" x14ac:dyDescent="0.25">
      <c r="A29">
        <v>27</v>
      </c>
      <c r="B29" s="11">
        <v>2.2268518518518518E-3</v>
      </c>
      <c r="C29" s="12">
        <v>2.3854166666666668E-3</v>
      </c>
      <c r="D29" s="12">
        <f t="shared" si="0"/>
        <v>1.8055555555555576E-4</v>
      </c>
      <c r="E29" s="4">
        <f t="shared" si="1"/>
        <v>167.4</v>
      </c>
      <c r="F29" s="4">
        <f t="shared" si="2"/>
        <v>181.1</v>
      </c>
      <c r="G29" s="4">
        <f t="shared" si="3"/>
        <v>15.600000000000017</v>
      </c>
      <c r="H29" s="17" t="s">
        <v>154</v>
      </c>
      <c r="I29" s="36" t="s">
        <v>495</v>
      </c>
      <c r="J29" s="37" t="s">
        <v>462</v>
      </c>
      <c r="K29" s="36" t="s">
        <v>497</v>
      </c>
      <c r="L29" s="38" t="str">
        <f t="shared" si="4"/>
        <v>Z,I</v>
      </c>
    </row>
    <row r="30" spans="1:12" ht="18" thickBot="1" x14ac:dyDescent="0.25">
      <c r="A30">
        <v>28</v>
      </c>
      <c r="B30" s="11">
        <v>2.4074074074074076E-3</v>
      </c>
      <c r="C30" s="12">
        <v>2.4074074074074076E-3</v>
      </c>
      <c r="D30" s="12">
        <f t="shared" si="0"/>
        <v>1.1574074074074004E-5</v>
      </c>
      <c r="E30" s="4">
        <f t="shared" si="1"/>
        <v>183.00000000000003</v>
      </c>
      <c r="F30" s="4">
        <f t="shared" si="2"/>
        <v>183.00000000000003</v>
      </c>
      <c r="G30" s="4">
        <f t="shared" si="3"/>
        <v>0.999999999999994</v>
      </c>
      <c r="H30" s="17" t="s">
        <v>155</v>
      </c>
      <c r="I30" s="36" t="s">
        <v>128</v>
      </c>
      <c r="J30" s="37" t="s">
        <v>479</v>
      </c>
      <c r="K30" s="36" t="s">
        <v>498</v>
      </c>
      <c r="L30" s="38" t="str">
        <f t="shared" si="4"/>
        <v>W,C</v>
      </c>
    </row>
    <row r="31" spans="1:12" ht="18" thickBot="1" x14ac:dyDescent="0.25">
      <c r="A31">
        <v>29</v>
      </c>
      <c r="B31" s="11">
        <v>2.4189814814814816E-3</v>
      </c>
      <c r="C31" s="12">
        <v>2.4189814814814816E-3</v>
      </c>
      <c r="D31" s="12">
        <f t="shared" si="0"/>
        <v>1.1574074074074004E-5</v>
      </c>
      <c r="E31" s="4">
        <f t="shared" si="1"/>
        <v>184</v>
      </c>
      <c r="F31" s="4">
        <f t="shared" si="2"/>
        <v>184</v>
      </c>
      <c r="G31" s="4">
        <f t="shared" si="3"/>
        <v>0.999999999999994</v>
      </c>
      <c r="H31" s="17" t="s">
        <v>156</v>
      </c>
      <c r="I31" s="36" t="s">
        <v>495</v>
      </c>
      <c r="J31" s="37" t="s">
        <v>462</v>
      </c>
      <c r="K31" s="36" t="s">
        <v>497</v>
      </c>
      <c r="L31" s="38" t="str">
        <f t="shared" si="4"/>
        <v>Z,I</v>
      </c>
    </row>
    <row r="32" spans="1:12" ht="18" thickBot="1" x14ac:dyDescent="0.25">
      <c r="A32">
        <v>30</v>
      </c>
      <c r="B32" s="11">
        <v>2.4305555555555556E-3</v>
      </c>
      <c r="C32" s="12">
        <v>2.4537037037037036E-3</v>
      </c>
      <c r="D32" s="12">
        <f t="shared" si="0"/>
        <v>3.4722222222222012E-5</v>
      </c>
      <c r="E32" s="4">
        <f t="shared" si="1"/>
        <v>185</v>
      </c>
      <c r="F32" s="4">
        <f t="shared" si="2"/>
        <v>187</v>
      </c>
      <c r="G32" s="4">
        <f t="shared" si="3"/>
        <v>2.9999999999999818</v>
      </c>
      <c r="H32" s="17" t="s">
        <v>56</v>
      </c>
      <c r="I32" s="36" t="s">
        <v>127</v>
      </c>
      <c r="J32" s="37" t="s">
        <v>467</v>
      </c>
      <c r="K32" s="36" t="s">
        <v>499</v>
      </c>
      <c r="L32" s="38" t="str">
        <f t="shared" si="4"/>
        <v>V,R</v>
      </c>
    </row>
    <row r="33" spans="1:13" ht="18" thickBot="1" x14ac:dyDescent="0.25">
      <c r="A33">
        <v>31</v>
      </c>
      <c r="B33" s="11">
        <v>2.4652777777777776E-3</v>
      </c>
      <c r="C33" s="12">
        <v>2.488425925925926E-3</v>
      </c>
      <c r="D33" s="12">
        <f t="shared" si="0"/>
        <v>2.3148148148148442E-5</v>
      </c>
      <c r="E33" s="4">
        <f t="shared" si="1"/>
        <v>187.99999999999997</v>
      </c>
      <c r="F33" s="4">
        <f t="shared" si="2"/>
        <v>190</v>
      </c>
      <c r="G33" s="4">
        <f t="shared" si="3"/>
        <v>2.0000000000000253</v>
      </c>
      <c r="H33" s="17" t="s">
        <v>157</v>
      </c>
      <c r="I33" s="36" t="s">
        <v>494</v>
      </c>
      <c r="J33" s="37" t="s">
        <v>462</v>
      </c>
      <c r="K33" s="36" t="s">
        <v>497</v>
      </c>
      <c r="L33" s="38" t="str">
        <f t="shared" si="4"/>
        <v>X,I</v>
      </c>
    </row>
    <row r="34" spans="1:13" ht="18" thickBot="1" x14ac:dyDescent="0.25">
      <c r="A34">
        <v>32</v>
      </c>
      <c r="B34" s="11">
        <v>2.488425925925926E-3</v>
      </c>
      <c r="C34" s="12">
        <v>2.5173611111111113E-3</v>
      </c>
      <c r="D34" s="12">
        <f t="shared" si="0"/>
        <v>2.8935185185185227E-5</v>
      </c>
      <c r="E34" s="4">
        <f t="shared" si="1"/>
        <v>190</v>
      </c>
      <c r="F34" s="4">
        <f t="shared" si="2"/>
        <v>192.5</v>
      </c>
      <c r="G34" s="4">
        <f t="shared" si="3"/>
        <v>2.5000000000000036</v>
      </c>
      <c r="H34" s="17" t="s">
        <v>158</v>
      </c>
      <c r="I34" s="36" t="s">
        <v>127</v>
      </c>
      <c r="J34" s="37" t="s">
        <v>462</v>
      </c>
      <c r="K34" s="36" t="s">
        <v>497</v>
      </c>
      <c r="L34" s="38" t="str">
        <f t="shared" si="4"/>
        <v>V,I</v>
      </c>
    </row>
    <row r="35" spans="1:13" ht="18" thickBot="1" x14ac:dyDescent="0.25">
      <c r="A35">
        <v>33</v>
      </c>
      <c r="B35" s="11">
        <v>2.5173611111111113E-3</v>
      </c>
      <c r="C35" s="12">
        <v>2.5462962962962961E-3</v>
      </c>
      <c r="D35" s="12">
        <f t="shared" ref="D35:D66" si="5">SUM(B36-B35)</f>
        <v>2.8935185185184793E-5</v>
      </c>
      <c r="E35" s="4">
        <f t="shared" ref="E35:E66" si="6">SUM(B35*86400)-25</f>
        <v>192.5</v>
      </c>
      <c r="F35" s="4">
        <f t="shared" ref="F35:F66" si="7">SUM(C35*86400)-25</f>
        <v>194.99999999999997</v>
      </c>
      <c r="G35" s="4">
        <f t="shared" ref="G35:G66" si="8">SUM(D35*86400)</f>
        <v>2.4999999999999662</v>
      </c>
      <c r="H35" s="17" t="s">
        <v>159</v>
      </c>
      <c r="I35" s="36" t="s">
        <v>493</v>
      </c>
      <c r="J35" s="37" t="s">
        <v>462</v>
      </c>
      <c r="K35" s="36" t="s">
        <v>497</v>
      </c>
      <c r="L35" s="38" t="str">
        <f t="shared" ref="L35:L66" si="9">CONCATENATE(I35,",", K35)</f>
        <v>Y,I</v>
      </c>
    </row>
    <row r="36" spans="1:13" ht="18" thickBot="1" x14ac:dyDescent="0.25">
      <c r="A36">
        <v>34</v>
      </c>
      <c r="B36" s="11">
        <v>2.5462962962962961E-3</v>
      </c>
      <c r="C36" s="12">
        <v>2.5694444444444445E-3</v>
      </c>
      <c r="D36" s="12">
        <f t="shared" si="5"/>
        <v>2.3148148148148442E-5</v>
      </c>
      <c r="E36" s="4">
        <f t="shared" si="6"/>
        <v>194.99999999999997</v>
      </c>
      <c r="F36" s="4">
        <f t="shared" si="7"/>
        <v>197</v>
      </c>
      <c r="G36" s="4">
        <f t="shared" si="8"/>
        <v>2.0000000000000253</v>
      </c>
      <c r="H36" s="17" t="s">
        <v>160</v>
      </c>
      <c r="I36" s="36" t="s">
        <v>494</v>
      </c>
      <c r="J36" s="37" t="s">
        <v>462</v>
      </c>
      <c r="K36" s="36" t="s">
        <v>497</v>
      </c>
      <c r="L36" s="38" t="str">
        <f t="shared" si="9"/>
        <v>X,I</v>
      </c>
    </row>
    <row r="37" spans="1:13" ht="18" thickBot="1" x14ac:dyDescent="0.25">
      <c r="A37">
        <v>35</v>
      </c>
      <c r="B37" s="11">
        <v>2.5694444444444445E-3</v>
      </c>
      <c r="C37" s="12">
        <v>2.6284722222222226E-3</v>
      </c>
      <c r="D37" s="12">
        <f t="shared" si="5"/>
        <v>5.9027777777778071E-5</v>
      </c>
      <c r="E37" s="4">
        <f t="shared" si="6"/>
        <v>197</v>
      </c>
      <c r="F37" s="4">
        <f t="shared" si="7"/>
        <v>202.10000000000002</v>
      </c>
      <c r="G37" s="4">
        <f t="shared" si="8"/>
        <v>5.1000000000000254</v>
      </c>
      <c r="H37" s="17" t="s">
        <v>161</v>
      </c>
      <c r="I37" s="36" t="s">
        <v>495</v>
      </c>
      <c r="J37" s="37" t="s">
        <v>479</v>
      </c>
      <c r="K37" s="36" t="s">
        <v>498</v>
      </c>
      <c r="L37" s="38" t="str">
        <f t="shared" si="9"/>
        <v>Z,C</v>
      </c>
    </row>
    <row r="38" spans="1:13" ht="18" thickBot="1" x14ac:dyDescent="0.25">
      <c r="A38">
        <v>36</v>
      </c>
      <c r="B38" s="11">
        <v>2.6284722222222226E-3</v>
      </c>
      <c r="C38" s="12">
        <v>2.8252314814814811E-3</v>
      </c>
      <c r="D38" s="12">
        <f t="shared" si="5"/>
        <v>1.967592592592585E-4</v>
      </c>
      <c r="E38" s="4">
        <f t="shared" si="6"/>
        <v>202.10000000000002</v>
      </c>
      <c r="F38" s="4">
        <f t="shared" si="7"/>
        <v>219.09999999999997</v>
      </c>
      <c r="G38" s="4">
        <f t="shared" si="8"/>
        <v>16.999999999999936</v>
      </c>
      <c r="H38" s="17" t="s">
        <v>162</v>
      </c>
      <c r="I38" s="36" t="s">
        <v>500</v>
      </c>
      <c r="J38" s="37" t="s">
        <v>490</v>
      </c>
      <c r="K38" s="36" t="s">
        <v>504</v>
      </c>
      <c r="L38" s="38" t="str">
        <f t="shared" si="9"/>
        <v>SOME,M</v>
      </c>
    </row>
    <row r="39" spans="1:13" ht="18" thickBot="1" x14ac:dyDescent="0.25">
      <c r="A39">
        <v>37</v>
      </c>
      <c r="B39" s="11">
        <v>2.8252314814814811E-3</v>
      </c>
      <c r="C39" s="12">
        <v>2.8472222222222219E-3</v>
      </c>
      <c r="D39" s="12">
        <f t="shared" si="5"/>
        <v>2.1990740740740825E-5</v>
      </c>
      <c r="E39" s="4">
        <f t="shared" si="6"/>
        <v>219.09999999999997</v>
      </c>
      <c r="F39" s="4">
        <f t="shared" si="7"/>
        <v>220.99999999999997</v>
      </c>
      <c r="G39" s="4">
        <f t="shared" si="8"/>
        <v>1.9000000000000072</v>
      </c>
      <c r="H39" s="17" t="s">
        <v>163</v>
      </c>
      <c r="I39" s="36" t="s">
        <v>495</v>
      </c>
      <c r="J39" s="37" t="s">
        <v>479</v>
      </c>
      <c r="K39" s="36" t="s">
        <v>498</v>
      </c>
      <c r="L39" s="38" t="str">
        <f t="shared" si="9"/>
        <v>Z,C</v>
      </c>
    </row>
    <row r="40" spans="1:13" ht="18" thickBot="1" x14ac:dyDescent="0.25">
      <c r="A40">
        <v>38</v>
      </c>
      <c r="B40" s="11">
        <v>2.8472222222222219E-3</v>
      </c>
      <c r="C40" s="12">
        <v>2.8703703703703708E-3</v>
      </c>
      <c r="D40" s="12">
        <f t="shared" si="5"/>
        <v>2.3148148148148875E-5</v>
      </c>
      <c r="E40" s="4">
        <f t="shared" si="6"/>
        <v>220.99999999999997</v>
      </c>
      <c r="F40" s="4">
        <f t="shared" si="7"/>
        <v>223.00000000000003</v>
      </c>
      <c r="G40" s="4">
        <f t="shared" si="8"/>
        <v>2.0000000000000631</v>
      </c>
      <c r="H40" s="17" t="s">
        <v>164</v>
      </c>
      <c r="I40" s="36" t="s">
        <v>127</v>
      </c>
      <c r="J40" s="37" t="s">
        <v>479</v>
      </c>
      <c r="K40" s="36" t="s">
        <v>498</v>
      </c>
      <c r="L40" s="38" t="str">
        <f t="shared" si="9"/>
        <v>V,C</v>
      </c>
    </row>
    <row r="41" spans="1:13" ht="18" thickBot="1" x14ac:dyDescent="0.25">
      <c r="A41">
        <v>39</v>
      </c>
      <c r="B41" s="11">
        <v>2.8703703703703708E-3</v>
      </c>
      <c r="C41" s="12">
        <v>2.8993055555555556E-3</v>
      </c>
      <c r="D41" s="12">
        <f t="shared" si="5"/>
        <v>1.3888888888888805E-4</v>
      </c>
      <c r="E41" s="4">
        <f t="shared" si="6"/>
        <v>223.00000000000003</v>
      </c>
      <c r="F41" s="4">
        <f t="shared" si="7"/>
        <v>225.5</v>
      </c>
      <c r="G41" s="4">
        <f t="shared" si="8"/>
        <v>11.999999999999927</v>
      </c>
      <c r="H41" s="17" t="s">
        <v>119</v>
      </c>
      <c r="I41" s="36" t="s">
        <v>14</v>
      </c>
      <c r="J41" s="37" t="s">
        <v>490</v>
      </c>
      <c r="K41" s="36" t="s">
        <v>504</v>
      </c>
      <c r="L41" s="38" t="str">
        <f t="shared" si="9"/>
        <v>ALL,M</v>
      </c>
    </row>
    <row r="42" spans="1:13" ht="18" thickBot="1" x14ac:dyDescent="0.25">
      <c r="A42">
        <v>40</v>
      </c>
      <c r="B42" s="11">
        <v>3.0092592592592588E-3</v>
      </c>
      <c r="C42" s="12">
        <v>3.0324074074074073E-3</v>
      </c>
      <c r="D42" s="12">
        <f t="shared" si="5"/>
        <v>2.3148148148148442E-5</v>
      </c>
      <c r="E42" s="4">
        <f t="shared" si="6"/>
        <v>234.99999999999994</v>
      </c>
      <c r="F42" s="4">
        <f t="shared" si="7"/>
        <v>237</v>
      </c>
      <c r="G42" s="4">
        <f t="shared" si="8"/>
        <v>2.0000000000000253</v>
      </c>
      <c r="H42" s="17" t="s">
        <v>165</v>
      </c>
      <c r="I42" s="36" t="s">
        <v>493</v>
      </c>
      <c r="J42" s="37" t="s">
        <v>479</v>
      </c>
      <c r="K42" s="36" t="s">
        <v>498</v>
      </c>
      <c r="L42" s="38" t="str">
        <f t="shared" si="9"/>
        <v>Y,C</v>
      </c>
    </row>
    <row r="43" spans="1:13" ht="18" thickBot="1" x14ac:dyDescent="0.25">
      <c r="A43">
        <v>41</v>
      </c>
      <c r="B43" s="11">
        <v>3.0324074074074073E-3</v>
      </c>
      <c r="C43" s="12">
        <v>3.0555555555555557E-3</v>
      </c>
      <c r="D43" s="12">
        <f t="shared" si="5"/>
        <v>8.101851851851586E-6</v>
      </c>
      <c r="E43" s="4">
        <f t="shared" si="6"/>
        <v>237</v>
      </c>
      <c r="F43" s="4">
        <f t="shared" si="7"/>
        <v>239</v>
      </c>
      <c r="G43" s="4">
        <f t="shared" si="8"/>
        <v>0.69999999999997708</v>
      </c>
      <c r="H43" s="17" t="s">
        <v>166</v>
      </c>
      <c r="I43" s="36" t="s">
        <v>127</v>
      </c>
      <c r="J43" s="37" t="s">
        <v>479</v>
      </c>
      <c r="K43" s="36" t="s">
        <v>498</v>
      </c>
      <c r="L43" s="38" t="str">
        <f t="shared" si="9"/>
        <v>V,C</v>
      </c>
    </row>
    <row r="44" spans="1:13" ht="18" thickBot="1" x14ac:dyDescent="0.25">
      <c r="A44">
        <v>42</v>
      </c>
      <c r="B44" s="11">
        <v>3.0405092592592589E-3</v>
      </c>
      <c r="C44" s="12">
        <v>3.0983796296296297E-3</v>
      </c>
      <c r="D44" s="12">
        <f t="shared" si="5"/>
        <v>5.7870370370370888E-5</v>
      </c>
      <c r="E44" s="4">
        <f t="shared" si="6"/>
        <v>237.7</v>
      </c>
      <c r="F44" s="4">
        <f t="shared" si="7"/>
        <v>242.7</v>
      </c>
      <c r="G44" s="4">
        <f t="shared" si="8"/>
        <v>5.0000000000000444</v>
      </c>
      <c r="H44" s="17" t="s">
        <v>167</v>
      </c>
      <c r="I44" s="36" t="s">
        <v>128</v>
      </c>
      <c r="J44" s="37" t="s">
        <v>479</v>
      </c>
      <c r="K44" s="36" t="s">
        <v>498</v>
      </c>
      <c r="L44" s="38" t="str">
        <f t="shared" si="9"/>
        <v>W,C</v>
      </c>
    </row>
    <row r="45" spans="1:13" ht="18" thickBot="1" x14ac:dyDescent="0.25">
      <c r="A45">
        <v>43</v>
      </c>
      <c r="B45" s="11">
        <v>3.0983796296296297E-3</v>
      </c>
      <c r="C45" s="12">
        <v>3.3194444444444447E-3</v>
      </c>
      <c r="D45" s="12">
        <f t="shared" si="5"/>
        <v>2.21064814814815E-4</v>
      </c>
      <c r="E45" s="4">
        <f t="shared" si="6"/>
        <v>242.7</v>
      </c>
      <c r="F45" s="4">
        <f t="shared" si="7"/>
        <v>261.8</v>
      </c>
      <c r="G45" s="4">
        <f t="shared" si="8"/>
        <v>19.100000000000016</v>
      </c>
      <c r="H45" s="17" t="s">
        <v>168</v>
      </c>
      <c r="I45" s="36" t="s">
        <v>14</v>
      </c>
      <c r="J45" s="37" t="s">
        <v>490</v>
      </c>
      <c r="K45" s="36" t="s">
        <v>504</v>
      </c>
      <c r="L45" s="38" t="str">
        <f t="shared" si="9"/>
        <v>ALL,M</v>
      </c>
      <c r="M45" t="e">
        <f>SUM(#REF!)</f>
        <v>#REF!</v>
      </c>
    </row>
    <row r="46" spans="1:13" ht="18" thickBot="1" x14ac:dyDescent="0.25">
      <c r="A46">
        <v>44</v>
      </c>
      <c r="B46" s="11">
        <v>3.3194444444444447E-3</v>
      </c>
      <c r="C46" s="12">
        <v>3.3449074074074071E-3</v>
      </c>
      <c r="D46" s="12">
        <f t="shared" si="5"/>
        <v>6.2499999999999622E-5</v>
      </c>
      <c r="E46" s="4">
        <f t="shared" si="6"/>
        <v>261.8</v>
      </c>
      <c r="F46" s="4">
        <f t="shared" si="7"/>
        <v>264</v>
      </c>
      <c r="G46" s="4">
        <f t="shared" si="8"/>
        <v>5.3999999999999675</v>
      </c>
      <c r="H46" s="17" t="s">
        <v>169</v>
      </c>
      <c r="I46" s="36" t="s">
        <v>127</v>
      </c>
      <c r="J46" s="37" t="s">
        <v>479</v>
      </c>
      <c r="K46" s="36" t="s">
        <v>498</v>
      </c>
      <c r="L46" s="38" t="str">
        <f t="shared" si="9"/>
        <v>V,C</v>
      </c>
    </row>
    <row r="47" spans="1:13" ht="18" thickBot="1" x14ac:dyDescent="0.25">
      <c r="A47">
        <v>45</v>
      </c>
      <c r="B47" s="11">
        <v>3.3819444444444444E-3</v>
      </c>
      <c r="C47" s="12">
        <v>3.4236111111111112E-3</v>
      </c>
      <c r="D47" s="12">
        <f t="shared" si="5"/>
        <v>4.1666666666666848E-5</v>
      </c>
      <c r="E47" s="4">
        <f t="shared" si="6"/>
        <v>267.2</v>
      </c>
      <c r="F47" s="4">
        <f t="shared" si="7"/>
        <v>270.8</v>
      </c>
      <c r="G47" s="4">
        <f t="shared" si="8"/>
        <v>3.6000000000000156</v>
      </c>
      <c r="H47" s="17" t="s">
        <v>170</v>
      </c>
      <c r="I47" s="36" t="s">
        <v>493</v>
      </c>
      <c r="J47" s="37" t="s">
        <v>479</v>
      </c>
      <c r="K47" s="36" t="s">
        <v>498</v>
      </c>
      <c r="L47" s="38" t="str">
        <f t="shared" si="9"/>
        <v>Y,C</v>
      </c>
    </row>
    <row r="48" spans="1:13" ht="18" thickBot="1" x14ac:dyDescent="0.25">
      <c r="A48">
        <v>46</v>
      </c>
      <c r="B48" s="11">
        <v>3.4236111111111112E-3</v>
      </c>
      <c r="C48" s="12">
        <v>3.4537037037037036E-3</v>
      </c>
      <c r="D48" s="12">
        <f t="shared" si="5"/>
        <v>3.0092592592592411E-5</v>
      </c>
      <c r="E48" s="4">
        <f t="shared" si="6"/>
        <v>270.8</v>
      </c>
      <c r="F48" s="4">
        <f t="shared" si="7"/>
        <v>273.39999999999998</v>
      </c>
      <c r="G48" s="4">
        <f t="shared" si="8"/>
        <v>2.5999999999999841</v>
      </c>
      <c r="H48" s="17" t="s">
        <v>171</v>
      </c>
      <c r="I48" s="36" t="s">
        <v>495</v>
      </c>
      <c r="J48" s="37" t="s">
        <v>462</v>
      </c>
      <c r="K48" s="36" t="s">
        <v>497</v>
      </c>
      <c r="L48" s="38" t="str">
        <f t="shared" si="9"/>
        <v>Z,I</v>
      </c>
    </row>
    <row r="49" spans="1:13" ht="18" thickBot="1" x14ac:dyDescent="0.25">
      <c r="A49">
        <v>47</v>
      </c>
      <c r="B49" s="11">
        <v>3.4537037037037036E-3</v>
      </c>
      <c r="C49" s="12">
        <v>3.5648148148148154E-3</v>
      </c>
      <c r="D49" s="12">
        <f t="shared" si="5"/>
        <v>1.1111111111111174E-4</v>
      </c>
      <c r="E49" s="4">
        <f t="shared" si="6"/>
        <v>273.39999999999998</v>
      </c>
      <c r="F49" s="4">
        <f t="shared" si="7"/>
        <v>283.00000000000006</v>
      </c>
      <c r="G49" s="4">
        <f t="shared" si="8"/>
        <v>9.6000000000000547</v>
      </c>
      <c r="H49" s="17" t="s">
        <v>172</v>
      </c>
      <c r="I49" s="36" t="s">
        <v>127</v>
      </c>
      <c r="J49" s="37" t="s">
        <v>479</v>
      </c>
      <c r="K49" s="36" t="s">
        <v>498</v>
      </c>
      <c r="L49" s="38" t="str">
        <f t="shared" si="9"/>
        <v>V,C</v>
      </c>
    </row>
    <row r="50" spans="1:13" ht="18" thickBot="1" x14ac:dyDescent="0.25">
      <c r="A50">
        <v>48</v>
      </c>
      <c r="B50" s="11">
        <v>3.5648148148148154E-3</v>
      </c>
      <c r="C50" s="12">
        <v>3.5659722222222221E-3</v>
      </c>
      <c r="D50" s="12">
        <f t="shared" si="5"/>
        <v>8.1018518518517595E-5</v>
      </c>
      <c r="E50" s="4">
        <f t="shared" si="6"/>
        <v>283.00000000000006</v>
      </c>
      <c r="F50" s="4">
        <f t="shared" si="7"/>
        <v>283.09999999999997</v>
      </c>
      <c r="G50" s="4">
        <f t="shared" si="8"/>
        <v>6.9999999999999201</v>
      </c>
      <c r="H50" s="17" t="s">
        <v>173</v>
      </c>
      <c r="I50" s="36" t="s">
        <v>494</v>
      </c>
      <c r="J50" s="37" t="s">
        <v>479</v>
      </c>
      <c r="K50" s="36" t="s">
        <v>498</v>
      </c>
      <c r="L50" s="38" t="str">
        <f t="shared" si="9"/>
        <v>X,C</v>
      </c>
    </row>
    <row r="51" spans="1:13" ht="18" thickBot="1" x14ac:dyDescent="0.25">
      <c r="A51">
        <v>49</v>
      </c>
      <c r="B51" s="11">
        <v>3.645833333333333E-3</v>
      </c>
      <c r="C51" s="12">
        <v>3.6527777777777774E-3</v>
      </c>
      <c r="D51" s="12">
        <f t="shared" si="5"/>
        <v>2.3148148148148442E-5</v>
      </c>
      <c r="E51" s="4">
        <f t="shared" si="6"/>
        <v>289.99999999999994</v>
      </c>
      <c r="F51" s="4">
        <f t="shared" si="7"/>
        <v>290.59999999999997</v>
      </c>
      <c r="G51" s="4">
        <f t="shared" si="8"/>
        <v>2.0000000000000253</v>
      </c>
      <c r="H51" s="17" t="s">
        <v>174</v>
      </c>
      <c r="I51" s="36" t="s">
        <v>127</v>
      </c>
      <c r="J51" s="37" t="s">
        <v>462</v>
      </c>
      <c r="K51" s="36" t="s">
        <v>497</v>
      </c>
      <c r="L51" s="38" t="str">
        <f t="shared" si="9"/>
        <v>V,I</v>
      </c>
    </row>
    <row r="52" spans="1:13" ht="18" thickBot="1" x14ac:dyDescent="0.25">
      <c r="A52">
        <v>50</v>
      </c>
      <c r="B52" s="11">
        <v>3.6689814814814814E-3</v>
      </c>
      <c r="C52" s="12">
        <v>3.7025462962962962E-3</v>
      </c>
      <c r="D52" s="12">
        <f t="shared" si="5"/>
        <v>1.1574074074074004E-5</v>
      </c>
      <c r="E52" s="4">
        <f t="shared" si="6"/>
        <v>292</v>
      </c>
      <c r="F52" s="4">
        <f t="shared" si="7"/>
        <v>294.89999999999998</v>
      </c>
      <c r="G52" s="4">
        <f t="shared" si="8"/>
        <v>0.999999999999994</v>
      </c>
      <c r="H52" s="17" t="s">
        <v>175</v>
      </c>
      <c r="I52" s="36" t="s">
        <v>14</v>
      </c>
      <c r="J52" s="37" t="s">
        <v>490</v>
      </c>
      <c r="K52" s="36" t="s">
        <v>504</v>
      </c>
      <c r="L52" s="38" t="str">
        <f t="shared" si="9"/>
        <v>ALL,M</v>
      </c>
      <c r="M52" t="e">
        <f>SUM(#REF!)</f>
        <v>#REF!</v>
      </c>
    </row>
    <row r="53" spans="1:13" ht="18" thickBot="1" x14ac:dyDescent="0.25">
      <c r="A53">
        <v>51</v>
      </c>
      <c r="B53" s="11">
        <v>3.6805555555555554E-3</v>
      </c>
      <c r="C53" s="12">
        <v>3.6886574074074074E-3</v>
      </c>
      <c r="D53" s="12">
        <f t="shared" si="5"/>
        <v>8.1018518518520197E-6</v>
      </c>
      <c r="E53" s="4">
        <f t="shared" si="6"/>
        <v>293</v>
      </c>
      <c r="F53" s="4">
        <f t="shared" si="7"/>
        <v>293.7</v>
      </c>
      <c r="G53" s="4">
        <f t="shared" si="8"/>
        <v>0.7000000000000145</v>
      </c>
      <c r="H53" s="17" t="s">
        <v>176</v>
      </c>
      <c r="I53" s="36" t="s">
        <v>495</v>
      </c>
      <c r="J53" s="37" t="s">
        <v>482</v>
      </c>
      <c r="K53" s="36" t="s">
        <v>498</v>
      </c>
      <c r="L53" s="38" t="str">
        <f t="shared" si="9"/>
        <v>Z,C</v>
      </c>
    </row>
    <row r="54" spans="1:13" ht="18" thickBot="1" x14ac:dyDescent="0.25">
      <c r="A54">
        <v>52</v>
      </c>
      <c r="B54" s="11">
        <v>3.6886574074074074E-3</v>
      </c>
      <c r="C54" s="12">
        <v>3.6909722222222222E-3</v>
      </c>
      <c r="D54" s="12">
        <f t="shared" si="5"/>
        <v>1.5046296296295988E-5</v>
      </c>
      <c r="E54" s="4">
        <f t="shared" si="6"/>
        <v>293.7</v>
      </c>
      <c r="F54" s="4">
        <f t="shared" si="7"/>
        <v>293.89999999999998</v>
      </c>
      <c r="G54" s="4">
        <f t="shared" si="8"/>
        <v>1.2999999999999734</v>
      </c>
      <c r="H54" s="17" t="s">
        <v>177</v>
      </c>
      <c r="I54" s="36" t="s">
        <v>493</v>
      </c>
      <c r="J54" s="37" t="s">
        <v>475</v>
      </c>
      <c r="K54" s="36" t="s">
        <v>498</v>
      </c>
      <c r="L54" s="38" t="str">
        <f t="shared" si="9"/>
        <v>Y,C</v>
      </c>
    </row>
    <row r="55" spans="1:13" ht="18" thickBot="1" x14ac:dyDescent="0.25">
      <c r="A55">
        <v>53</v>
      </c>
      <c r="B55" s="11">
        <v>3.7037037037037034E-3</v>
      </c>
      <c r="C55" s="12">
        <v>3.7025462962962962E-3</v>
      </c>
      <c r="D55" s="12">
        <f t="shared" si="5"/>
        <v>2.5462962962963243E-5</v>
      </c>
      <c r="E55" s="4">
        <f t="shared" si="6"/>
        <v>295</v>
      </c>
      <c r="F55" s="4">
        <f t="shared" si="7"/>
        <v>294.89999999999998</v>
      </c>
      <c r="G55" s="4">
        <f t="shared" si="8"/>
        <v>2.2000000000000242</v>
      </c>
      <c r="H55" s="17" t="s">
        <v>178</v>
      </c>
      <c r="I55" s="36" t="s">
        <v>495</v>
      </c>
      <c r="J55" s="37" t="s">
        <v>479</v>
      </c>
      <c r="K55" s="36" t="s">
        <v>498</v>
      </c>
      <c r="L55" s="38" t="str">
        <f t="shared" si="9"/>
        <v>Z,C</v>
      </c>
    </row>
    <row r="56" spans="1:13" ht="18" thickBot="1" x14ac:dyDescent="0.25">
      <c r="A56">
        <v>54</v>
      </c>
      <c r="B56" s="11">
        <v>3.7291666666666667E-3</v>
      </c>
      <c r="C56" s="12">
        <v>3.739583333333333E-3</v>
      </c>
      <c r="D56" s="12">
        <f t="shared" si="5"/>
        <v>1.0416666666666387E-5</v>
      </c>
      <c r="E56" s="4">
        <f t="shared" si="6"/>
        <v>297.2</v>
      </c>
      <c r="F56" s="4">
        <f t="shared" si="7"/>
        <v>298.09999999999997</v>
      </c>
      <c r="G56" s="4">
        <f t="shared" si="8"/>
        <v>0.89999999999997582</v>
      </c>
      <c r="H56" s="17" t="s">
        <v>179</v>
      </c>
      <c r="I56" s="36" t="s">
        <v>127</v>
      </c>
      <c r="J56" s="37" t="s">
        <v>482</v>
      </c>
      <c r="K56" s="36" t="s">
        <v>498</v>
      </c>
      <c r="L56" s="38" t="str">
        <f t="shared" si="9"/>
        <v>V,C</v>
      </c>
    </row>
    <row r="57" spans="1:13" ht="18" thickBot="1" x14ac:dyDescent="0.25">
      <c r="A57">
        <v>55</v>
      </c>
      <c r="B57" s="11">
        <v>3.739583333333333E-3</v>
      </c>
      <c r="C57" s="12">
        <v>3.8530092592592596E-3</v>
      </c>
      <c r="D57" s="12">
        <f t="shared" si="5"/>
        <v>9.1435185185185282E-5</v>
      </c>
      <c r="E57" s="4">
        <f t="shared" si="6"/>
        <v>298.09999999999997</v>
      </c>
      <c r="F57" s="4">
        <f t="shared" si="7"/>
        <v>307.90000000000003</v>
      </c>
      <c r="G57" s="4">
        <f t="shared" si="8"/>
        <v>7.9000000000000083</v>
      </c>
      <c r="H57" s="17" t="s">
        <v>13</v>
      </c>
      <c r="I57" s="36" t="s">
        <v>14</v>
      </c>
      <c r="J57" s="37" t="s">
        <v>490</v>
      </c>
      <c r="K57" s="36" t="s">
        <v>504</v>
      </c>
      <c r="L57" s="38" t="str">
        <f t="shared" si="9"/>
        <v>ALL,M</v>
      </c>
    </row>
    <row r="58" spans="1:13" ht="18" thickBot="1" x14ac:dyDescent="0.25">
      <c r="A58">
        <v>56</v>
      </c>
      <c r="B58" s="11">
        <v>3.8310185185185183E-3</v>
      </c>
      <c r="C58" s="12">
        <v>3.8541666666666668E-3</v>
      </c>
      <c r="D58" s="12">
        <f t="shared" si="5"/>
        <v>2.6620370370369992E-5</v>
      </c>
      <c r="E58" s="4">
        <f t="shared" si="6"/>
        <v>306</v>
      </c>
      <c r="F58" s="4">
        <f t="shared" si="7"/>
        <v>308</v>
      </c>
      <c r="G58" s="4">
        <f t="shared" si="8"/>
        <v>2.2999999999999674</v>
      </c>
      <c r="H58" s="17" t="s">
        <v>180</v>
      </c>
      <c r="I58" s="36" t="s">
        <v>493</v>
      </c>
      <c r="J58" s="37" t="s">
        <v>479</v>
      </c>
      <c r="K58" s="36" t="s">
        <v>498</v>
      </c>
      <c r="L58" s="38" t="str">
        <f t="shared" si="9"/>
        <v>Y,C</v>
      </c>
    </row>
    <row r="59" spans="1:13" ht="18" thickBot="1" x14ac:dyDescent="0.25">
      <c r="A59">
        <v>57</v>
      </c>
      <c r="B59" s="11">
        <v>3.8576388888888883E-3</v>
      </c>
      <c r="C59" s="12">
        <v>3.9039351851851852E-3</v>
      </c>
      <c r="D59" s="12">
        <f t="shared" si="5"/>
        <v>4.6296296296296884E-5</v>
      </c>
      <c r="E59" s="4">
        <f t="shared" si="6"/>
        <v>308.29999999999995</v>
      </c>
      <c r="F59" s="4">
        <f t="shared" si="7"/>
        <v>312.3</v>
      </c>
      <c r="G59" s="4">
        <f t="shared" si="8"/>
        <v>4.0000000000000506</v>
      </c>
      <c r="H59" s="17" t="s">
        <v>181</v>
      </c>
      <c r="I59" s="36" t="s">
        <v>495</v>
      </c>
      <c r="J59" s="37" t="s">
        <v>479</v>
      </c>
      <c r="K59" s="36" t="s">
        <v>498</v>
      </c>
      <c r="L59" s="38" t="str">
        <f t="shared" si="9"/>
        <v>Z,C</v>
      </c>
    </row>
    <row r="60" spans="1:13" ht="18" thickBot="1" x14ac:dyDescent="0.25">
      <c r="A60">
        <v>58</v>
      </c>
      <c r="B60" s="11">
        <v>3.9039351851851852E-3</v>
      </c>
      <c r="C60" s="12">
        <v>3.9050925925925924E-3</v>
      </c>
      <c r="D60" s="12">
        <f t="shared" si="5"/>
        <v>1.9675925925926024E-5</v>
      </c>
      <c r="E60" s="4">
        <f t="shared" si="6"/>
        <v>312.3</v>
      </c>
      <c r="F60" s="4">
        <f t="shared" si="7"/>
        <v>312.39999999999998</v>
      </c>
      <c r="G60" s="4">
        <f t="shared" si="8"/>
        <v>1.7000000000000084</v>
      </c>
      <c r="H60" s="17" t="s">
        <v>182</v>
      </c>
      <c r="I60" s="36" t="s">
        <v>128</v>
      </c>
      <c r="J60" s="37" t="s">
        <v>479</v>
      </c>
      <c r="K60" s="36" t="s">
        <v>498</v>
      </c>
      <c r="L60" s="38" t="str">
        <f t="shared" si="9"/>
        <v>W,C</v>
      </c>
    </row>
    <row r="61" spans="1:13" ht="18" thickBot="1" x14ac:dyDescent="0.25">
      <c r="A61">
        <v>59</v>
      </c>
      <c r="B61" s="11">
        <v>3.9236111111111112E-3</v>
      </c>
      <c r="C61" s="12">
        <v>3.9247685185185184E-3</v>
      </c>
      <c r="D61" s="12">
        <f t="shared" si="5"/>
        <v>3.9351851851852047E-5</v>
      </c>
      <c r="E61" s="4">
        <f t="shared" si="6"/>
        <v>314</v>
      </c>
      <c r="F61" s="4">
        <f t="shared" si="7"/>
        <v>314.09999999999997</v>
      </c>
      <c r="G61" s="4">
        <f t="shared" si="8"/>
        <v>3.4000000000000168</v>
      </c>
      <c r="H61" s="17" t="s">
        <v>183</v>
      </c>
      <c r="I61" s="36" t="s">
        <v>495</v>
      </c>
      <c r="J61" s="37" t="s">
        <v>477</v>
      </c>
      <c r="K61" s="36" t="s">
        <v>498</v>
      </c>
      <c r="L61" s="38" t="str">
        <f t="shared" si="9"/>
        <v>Z,C</v>
      </c>
    </row>
    <row r="62" spans="1:13" ht="18" thickBot="1" x14ac:dyDescent="0.25">
      <c r="A62">
        <v>60</v>
      </c>
      <c r="B62" s="11">
        <v>3.9629629629629633E-3</v>
      </c>
      <c r="C62" s="12">
        <v>3.9930555555555561E-3</v>
      </c>
      <c r="D62" s="12">
        <f t="shared" si="5"/>
        <v>4.1666666666666415E-5</v>
      </c>
      <c r="E62" s="4">
        <f t="shared" si="6"/>
        <v>317.40000000000003</v>
      </c>
      <c r="F62" s="4">
        <f t="shared" si="7"/>
        <v>320.00000000000006</v>
      </c>
      <c r="G62" s="4">
        <f t="shared" si="8"/>
        <v>3.5999999999999783</v>
      </c>
      <c r="H62" s="17" t="s">
        <v>184</v>
      </c>
      <c r="I62" s="36" t="s">
        <v>493</v>
      </c>
      <c r="J62" s="37" t="s">
        <v>462</v>
      </c>
      <c r="K62" s="36" t="s">
        <v>497</v>
      </c>
      <c r="L62" s="38" t="str">
        <f t="shared" si="9"/>
        <v>Y,I</v>
      </c>
    </row>
    <row r="63" spans="1:13" ht="18" thickBot="1" x14ac:dyDescent="0.25">
      <c r="A63">
        <v>61</v>
      </c>
      <c r="B63" s="11">
        <v>4.0046296296296297E-3</v>
      </c>
      <c r="C63" s="12">
        <v>4.0289351851851849E-3</v>
      </c>
      <c r="D63" s="12">
        <f t="shared" si="5"/>
        <v>2.3148148148148008E-5</v>
      </c>
      <c r="E63" s="4">
        <f t="shared" si="6"/>
        <v>321</v>
      </c>
      <c r="F63" s="4">
        <f t="shared" si="7"/>
        <v>323.09999999999997</v>
      </c>
      <c r="G63" s="4">
        <f t="shared" si="8"/>
        <v>1.999999999999988</v>
      </c>
      <c r="H63" s="17" t="s">
        <v>185</v>
      </c>
      <c r="I63" s="36" t="s">
        <v>127</v>
      </c>
      <c r="J63" s="37" t="s">
        <v>467</v>
      </c>
      <c r="K63" s="36" t="s">
        <v>499</v>
      </c>
      <c r="L63" s="38" t="str">
        <f t="shared" si="9"/>
        <v>V,R</v>
      </c>
    </row>
    <row r="64" spans="1:13" ht="18" thickBot="1" x14ac:dyDescent="0.25">
      <c r="A64">
        <v>62</v>
      </c>
      <c r="B64" s="11">
        <v>4.0277777777777777E-3</v>
      </c>
      <c r="C64" s="12">
        <v>4.0833333333333338E-3</v>
      </c>
      <c r="D64" s="12">
        <f t="shared" si="5"/>
        <v>2.3148148148148008E-5</v>
      </c>
      <c r="E64" s="4">
        <f t="shared" si="6"/>
        <v>323</v>
      </c>
      <c r="F64" s="4">
        <f t="shared" si="7"/>
        <v>327.8</v>
      </c>
      <c r="G64" s="4">
        <f t="shared" si="8"/>
        <v>1.999999999999988</v>
      </c>
      <c r="H64" s="17" t="s">
        <v>234</v>
      </c>
      <c r="I64" s="36" t="s">
        <v>494</v>
      </c>
      <c r="J64" s="37" t="s">
        <v>462</v>
      </c>
      <c r="K64" s="36" t="s">
        <v>497</v>
      </c>
      <c r="L64" s="38" t="str">
        <f t="shared" si="9"/>
        <v>X,I</v>
      </c>
    </row>
    <row r="65" spans="1:13" ht="18" thickBot="1" x14ac:dyDescent="0.25">
      <c r="A65">
        <v>63</v>
      </c>
      <c r="B65" s="11">
        <v>4.0509259259259257E-3</v>
      </c>
      <c r="C65" s="12">
        <v>4.084490740740741E-3</v>
      </c>
      <c r="D65" s="12">
        <f t="shared" si="5"/>
        <v>2.3148148148148875E-5</v>
      </c>
      <c r="E65" s="4">
        <f t="shared" si="6"/>
        <v>325</v>
      </c>
      <c r="F65" s="4">
        <f t="shared" si="7"/>
        <v>327.90000000000003</v>
      </c>
      <c r="G65" s="4">
        <f t="shared" si="8"/>
        <v>2.0000000000000631</v>
      </c>
      <c r="H65" s="17" t="s">
        <v>29</v>
      </c>
      <c r="I65" s="36" t="s">
        <v>495</v>
      </c>
      <c r="J65" s="37" t="s">
        <v>467</v>
      </c>
      <c r="K65" s="36" t="s">
        <v>499</v>
      </c>
      <c r="L65" s="38" t="str">
        <f t="shared" si="9"/>
        <v>Z,R</v>
      </c>
    </row>
    <row r="66" spans="1:13" ht="18" thickBot="1" x14ac:dyDescent="0.25">
      <c r="A66">
        <v>64</v>
      </c>
      <c r="B66" s="11">
        <v>4.0740740740740746E-3</v>
      </c>
      <c r="C66" s="12">
        <v>4.0868055555555553E-3</v>
      </c>
      <c r="D66" s="12">
        <f t="shared" si="5"/>
        <v>1.157407407407357E-5</v>
      </c>
      <c r="E66" s="4">
        <f t="shared" si="6"/>
        <v>327.00000000000006</v>
      </c>
      <c r="F66" s="4">
        <f t="shared" si="7"/>
        <v>328.09999999999997</v>
      </c>
      <c r="G66" s="4">
        <f t="shared" si="8"/>
        <v>0.99999999999995648</v>
      </c>
      <c r="H66" s="17" t="s">
        <v>186</v>
      </c>
      <c r="I66" s="36" t="s">
        <v>127</v>
      </c>
      <c r="J66" s="37" t="s">
        <v>467</v>
      </c>
      <c r="K66" s="36" t="s">
        <v>499</v>
      </c>
      <c r="L66" s="38" t="str">
        <f t="shared" si="9"/>
        <v>V,R</v>
      </c>
    </row>
    <row r="67" spans="1:13" ht="18" thickBot="1" x14ac:dyDescent="0.25">
      <c r="A67">
        <v>65</v>
      </c>
      <c r="B67" s="11">
        <v>4.0856481481481481E-3</v>
      </c>
      <c r="C67" s="12">
        <v>4.0914351851851849E-3</v>
      </c>
      <c r="D67" s="12">
        <f t="shared" ref="D67:D98" si="10">SUM(B68-B67)</f>
        <v>1.1574074074074438E-5</v>
      </c>
      <c r="E67" s="4">
        <f t="shared" ref="E67:E98" si="11">SUM(B67*86400)-25</f>
        <v>328</v>
      </c>
      <c r="F67" s="4">
        <f t="shared" ref="F67:F98" si="12">SUM(C67*86400)-25</f>
        <v>328.5</v>
      </c>
      <c r="G67" s="4">
        <f t="shared" ref="G67:G98" si="13">SUM(D67*86400)</f>
        <v>1.0000000000000315</v>
      </c>
      <c r="H67" s="17" t="s">
        <v>187</v>
      </c>
      <c r="I67" s="36" t="s">
        <v>493</v>
      </c>
      <c r="J67" s="37" t="s">
        <v>479</v>
      </c>
      <c r="K67" s="36" t="s">
        <v>498</v>
      </c>
      <c r="L67" s="38" t="str">
        <f t="shared" ref="L67:L98" si="14">CONCATENATE(I67,",", K67)</f>
        <v>Y,C</v>
      </c>
    </row>
    <row r="68" spans="1:13" ht="18" thickBot="1" x14ac:dyDescent="0.25">
      <c r="A68">
        <v>66</v>
      </c>
      <c r="B68" s="11">
        <v>4.0972222222222226E-3</v>
      </c>
      <c r="C68" s="12">
        <v>4.092592592592593E-3</v>
      </c>
      <c r="D68" s="12">
        <f t="shared" si="10"/>
        <v>9.4907407407407267E-5</v>
      </c>
      <c r="E68" s="4">
        <f t="shared" si="11"/>
        <v>329.00000000000006</v>
      </c>
      <c r="F68" s="4">
        <f t="shared" si="12"/>
        <v>328.6</v>
      </c>
      <c r="G68" s="4">
        <f t="shared" si="13"/>
        <v>8.1999999999999886</v>
      </c>
      <c r="H68" s="17" t="s">
        <v>188</v>
      </c>
      <c r="I68" s="36" t="s">
        <v>127</v>
      </c>
      <c r="J68" s="37" t="s">
        <v>479</v>
      </c>
      <c r="K68" s="36" t="s">
        <v>498</v>
      </c>
      <c r="L68" s="38" t="str">
        <f t="shared" si="14"/>
        <v>V,C</v>
      </c>
    </row>
    <row r="69" spans="1:13" ht="18" thickBot="1" x14ac:dyDescent="0.25">
      <c r="A69">
        <v>67</v>
      </c>
      <c r="B69" s="11">
        <v>4.1921296296296299E-3</v>
      </c>
      <c r="C69" s="12">
        <v>4.193287037037037E-3</v>
      </c>
      <c r="D69" s="12">
        <f t="shared" si="10"/>
        <v>2.0833333333332774E-5</v>
      </c>
      <c r="E69" s="4">
        <f t="shared" si="11"/>
        <v>337.20000000000005</v>
      </c>
      <c r="F69" s="4">
        <f t="shared" si="12"/>
        <v>337.3</v>
      </c>
      <c r="G69" s="4">
        <f t="shared" si="13"/>
        <v>1.7999999999999516</v>
      </c>
      <c r="H69" s="17" t="s">
        <v>189</v>
      </c>
      <c r="I69" s="36" t="s">
        <v>495</v>
      </c>
      <c r="J69" s="37" t="s">
        <v>462</v>
      </c>
      <c r="K69" s="36" t="s">
        <v>497</v>
      </c>
      <c r="L69" s="38" t="str">
        <f t="shared" si="14"/>
        <v>Z,I</v>
      </c>
    </row>
    <row r="70" spans="1:13" ht="18" thickBot="1" x14ac:dyDescent="0.25">
      <c r="A70">
        <v>68</v>
      </c>
      <c r="B70" s="11">
        <v>4.2129629629629626E-3</v>
      </c>
      <c r="C70" s="12">
        <v>4.1944444444444442E-3</v>
      </c>
      <c r="D70" s="12">
        <f t="shared" si="10"/>
        <v>2.3148148148148008E-5</v>
      </c>
      <c r="E70" s="4">
        <f t="shared" si="11"/>
        <v>338.99999999999994</v>
      </c>
      <c r="F70" s="4">
        <f t="shared" si="12"/>
        <v>337.4</v>
      </c>
      <c r="G70" s="4">
        <f t="shared" si="13"/>
        <v>1.999999999999988</v>
      </c>
      <c r="H70" s="17" t="s">
        <v>190</v>
      </c>
      <c r="I70" s="36" t="s">
        <v>127</v>
      </c>
      <c r="J70" s="37" t="s">
        <v>464</v>
      </c>
      <c r="K70" s="36" t="s">
        <v>497</v>
      </c>
      <c r="L70" s="38" t="str">
        <f t="shared" si="14"/>
        <v>V,I</v>
      </c>
    </row>
    <row r="71" spans="1:13" ht="18" thickBot="1" x14ac:dyDescent="0.25">
      <c r="A71">
        <v>69</v>
      </c>
      <c r="B71" s="11">
        <v>4.2361111111111106E-3</v>
      </c>
      <c r="C71" s="12">
        <v>4.2696759259259259E-3</v>
      </c>
      <c r="D71" s="12">
        <f t="shared" si="10"/>
        <v>3.703703703703768E-5</v>
      </c>
      <c r="E71" s="4">
        <f t="shared" si="11"/>
        <v>340.99999999999994</v>
      </c>
      <c r="F71" s="4">
        <f t="shared" si="12"/>
        <v>343.9</v>
      </c>
      <c r="G71" s="4">
        <f t="shared" si="13"/>
        <v>3.2000000000000557</v>
      </c>
      <c r="H71" s="17" t="s">
        <v>191</v>
      </c>
      <c r="I71" s="36" t="s">
        <v>495</v>
      </c>
      <c r="J71" s="37" t="s">
        <v>460</v>
      </c>
      <c r="K71" s="36" t="s">
        <v>497</v>
      </c>
      <c r="L71" s="38" t="str">
        <f t="shared" si="14"/>
        <v>Z,I</v>
      </c>
    </row>
    <row r="72" spans="1:13" ht="18" thickBot="1" x14ac:dyDescent="0.25">
      <c r="A72">
        <v>70</v>
      </c>
      <c r="B72" s="11">
        <v>4.2731481481481483E-3</v>
      </c>
      <c r="C72" s="12">
        <v>4.3043981481481483E-3</v>
      </c>
      <c r="D72" s="12">
        <f t="shared" si="10"/>
        <v>3.1250000000000028E-5</v>
      </c>
      <c r="E72" s="4">
        <f t="shared" si="11"/>
        <v>344.2</v>
      </c>
      <c r="F72" s="4">
        <f t="shared" si="12"/>
        <v>346.90000000000003</v>
      </c>
      <c r="G72" s="4">
        <f t="shared" si="13"/>
        <v>2.7000000000000024</v>
      </c>
      <c r="H72" s="17" t="s">
        <v>119</v>
      </c>
      <c r="I72" s="36" t="s">
        <v>14</v>
      </c>
      <c r="J72" s="37" t="s">
        <v>490</v>
      </c>
      <c r="K72" s="36" t="s">
        <v>504</v>
      </c>
      <c r="L72" s="38" t="str">
        <f t="shared" si="14"/>
        <v>ALL,M</v>
      </c>
    </row>
    <row r="73" spans="1:13" ht="18" thickBot="1" x14ac:dyDescent="0.25">
      <c r="A73">
        <v>71</v>
      </c>
      <c r="B73" s="11">
        <v>4.3043981481481483E-3</v>
      </c>
      <c r="C73" s="12">
        <v>4.3923611111111116E-3</v>
      </c>
      <c r="D73" s="12">
        <f t="shared" si="10"/>
        <v>7.0601851851851208E-5</v>
      </c>
      <c r="E73" s="4">
        <f t="shared" si="11"/>
        <v>346.90000000000003</v>
      </c>
      <c r="F73" s="4">
        <f t="shared" si="12"/>
        <v>354.50000000000006</v>
      </c>
      <c r="G73" s="4">
        <f t="shared" si="13"/>
        <v>6.0999999999999446</v>
      </c>
      <c r="H73" s="17" t="s">
        <v>192</v>
      </c>
      <c r="I73" s="36" t="s">
        <v>14</v>
      </c>
      <c r="J73" s="37" t="s">
        <v>9</v>
      </c>
      <c r="K73" s="36" t="s">
        <v>491</v>
      </c>
      <c r="L73" s="38" t="str">
        <f t="shared" si="14"/>
        <v>ALL,P</v>
      </c>
      <c r="M73" t="e">
        <f>SUM(#REF!)</f>
        <v>#REF!</v>
      </c>
    </row>
    <row r="74" spans="1:13" ht="18" thickBot="1" x14ac:dyDescent="0.25">
      <c r="A74">
        <v>72</v>
      </c>
      <c r="B74" s="11">
        <v>4.3749999999999995E-3</v>
      </c>
      <c r="C74" s="12">
        <v>4.3969907407407412E-3</v>
      </c>
      <c r="D74" s="12">
        <f t="shared" si="10"/>
        <v>1.1574074074074438E-5</v>
      </c>
      <c r="E74" s="4">
        <f t="shared" si="11"/>
        <v>352.99999999999994</v>
      </c>
      <c r="F74" s="4">
        <f t="shared" si="12"/>
        <v>354.90000000000003</v>
      </c>
      <c r="G74" s="4">
        <f t="shared" si="13"/>
        <v>1.0000000000000315</v>
      </c>
      <c r="H74" s="17" t="s">
        <v>193</v>
      </c>
      <c r="I74" s="36" t="s">
        <v>493</v>
      </c>
      <c r="J74" s="37" t="s">
        <v>460</v>
      </c>
      <c r="K74" s="36" t="s">
        <v>497</v>
      </c>
      <c r="L74" s="38" t="str">
        <f t="shared" si="14"/>
        <v>Y,I</v>
      </c>
    </row>
    <row r="75" spans="1:13" ht="18" thickBot="1" x14ac:dyDescent="0.25">
      <c r="A75">
        <v>73</v>
      </c>
      <c r="B75" s="11">
        <v>4.386574074074074E-3</v>
      </c>
      <c r="C75" s="12">
        <v>4.4004629629629628E-3</v>
      </c>
      <c r="D75" s="12">
        <f t="shared" si="10"/>
        <v>1.3888888888888805E-5</v>
      </c>
      <c r="E75" s="4">
        <f t="shared" si="11"/>
        <v>354</v>
      </c>
      <c r="F75" s="4">
        <f t="shared" si="12"/>
        <v>355.2</v>
      </c>
      <c r="G75" s="4">
        <f t="shared" si="13"/>
        <v>1.1999999999999926</v>
      </c>
      <c r="H75" s="17" t="s">
        <v>194</v>
      </c>
      <c r="I75" s="36" t="s">
        <v>494</v>
      </c>
      <c r="J75" s="37" t="s">
        <v>462</v>
      </c>
      <c r="K75" s="36" t="s">
        <v>497</v>
      </c>
      <c r="L75" s="38" t="str">
        <f t="shared" si="14"/>
        <v>X,I</v>
      </c>
    </row>
    <row r="76" spans="1:13" ht="18" thickBot="1" x14ac:dyDescent="0.25">
      <c r="A76">
        <v>74</v>
      </c>
      <c r="B76" s="11">
        <v>4.4004629629629628E-3</v>
      </c>
      <c r="C76" s="12">
        <v>4.40162037037037E-3</v>
      </c>
      <c r="D76" s="12">
        <f t="shared" si="10"/>
        <v>1.6087962962962974E-4</v>
      </c>
      <c r="E76" s="4">
        <f t="shared" si="11"/>
        <v>355.2</v>
      </c>
      <c r="F76" s="4">
        <f t="shared" si="12"/>
        <v>355.29999999999995</v>
      </c>
      <c r="G76" s="4">
        <f t="shared" si="13"/>
        <v>13.900000000000009</v>
      </c>
      <c r="H76" s="17" t="s">
        <v>119</v>
      </c>
      <c r="I76" s="36" t="s">
        <v>14</v>
      </c>
      <c r="J76" s="37" t="s">
        <v>490</v>
      </c>
      <c r="K76" s="36" t="s">
        <v>504</v>
      </c>
      <c r="L76" s="38" t="str">
        <f t="shared" si="14"/>
        <v>ALL,M</v>
      </c>
    </row>
    <row r="77" spans="1:13" ht="18" thickBot="1" x14ac:dyDescent="0.25">
      <c r="A77">
        <v>75</v>
      </c>
      <c r="B77" s="11">
        <v>4.5613425925925925E-3</v>
      </c>
      <c r="C77" s="12">
        <v>4.6550925925925926E-3</v>
      </c>
      <c r="D77" s="12">
        <f t="shared" si="10"/>
        <v>2.1990740740740825E-5</v>
      </c>
      <c r="E77" s="4">
        <f t="shared" si="11"/>
        <v>369.1</v>
      </c>
      <c r="F77" s="4">
        <f t="shared" si="12"/>
        <v>377.2</v>
      </c>
      <c r="G77" s="4">
        <f t="shared" si="13"/>
        <v>1.9000000000000072</v>
      </c>
      <c r="H77" s="17" t="s">
        <v>195</v>
      </c>
      <c r="I77" s="36" t="s">
        <v>127</v>
      </c>
      <c r="J77" s="37" t="s">
        <v>460</v>
      </c>
      <c r="K77" s="36" t="s">
        <v>497</v>
      </c>
      <c r="L77" s="38" t="str">
        <f t="shared" si="14"/>
        <v>V,I</v>
      </c>
    </row>
    <row r="78" spans="1:13" ht="18" thickBot="1" x14ac:dyDescent="0.25">
      <c r="A78">
        <v>76</v>
      </c>
      <c r="B78" s="11">
        <v>4.5833333333333334E-3</v>
      </c>
      <c r="C78" s="12">
        <v>4.6562499999999998E-3</v>
      </c>
      <c r="D78" s="12">
        <f t="shared" si="10"/>
        <v>7.1759259259259259E-5</v>
      </c>
      <c r="E78" s="4">
        <f t="shared" si="11"/>
        <v>371</v>
      </c>
      <c r="F78" s="4">
        <f t="shared" si="12"/>
        <v>377.29999999999995</v>
      </c>
      <c r="G78" s="4">
        <f t="shared" si="13"/>
        <v>6.2</v>
      </c>
      <c r="H78" s="17" t="s">
        <v>196</v>
      </c>
      <c r="I78" s="36" t="s">
        <v>493</v>
      </c>
      <c r="J78" s="37" t="s">
        <v>462</v>
      </c>
      <c r="K78" s="36" t="s">
        <v>497</v>
      </c>
      <c r="L78" s="38" t="str">
        <f t="shared" si="14"/>
        <v>Y,I</v>
      </c>
    </row>
    <row r="79" spans="1:13" ht="18" thickBot="1" x14ac:dyDescent="0.25">
      <c r="A79">
        <v>77</v>
      </c>
      <c r="B79" s="11">
        <v>4.6550925925925926E-3</v>
      </c>
      <c r="C79" s="12">
        <v>4.6921296296296303E-3</v>
      </c>
      <c r="D79" s="12">
        <f t="shared" si="10"/>
        <v>6.7129629629629657E-5</v>
      </c>
      <c r="E79" s="4">
        <f t="shared" si="11"/>
        <v>377.2</v>
      </c>
      <c r="F79" s="4">
        <f t="shared" si="12"/>
        <v>380.40000000000003</v>
      </c>
      <c r="G79" s="4">
        <f t="shared" si="13"/>
        <v>5.8000000000000025</v>
      </c>
      <c r="H79" s="17" t="s">
        <v>197</v>
      </c>
      <c r="I79" s="36" t="s">
        <v>127</v>
      </c>
      <c r="J79" s="37" t="s">
        <v>467</v>
      </c>
      <c r="K79" s="36" t="s">
        <v>499</v>
      </c>
      <c r="L79" s="38" t="str">
        <f t="shared" si="14"/>
        <v>V,R</v>
      </c>
    </row>
    <row r="80" spans="1:13" ht="18" thickBot="1" x14ac:dyDescent="0.25">
      <c r="A80">
        <v>78</v>
      </c>
      <c r="B80" s="11">
        <v>4.7222222222222223E-3</v>
      </c>
      <c r="C80" s="12">
        <v>4.7499999999999999E-3</v>
      </c>
      <c r="D80" s="12">
        <f t="shared" si="10"/>
        <v>2.8935185185185661E-5</v>
      </c>
      <c r="E80" s="4">
        <f t="shared" si="11"/>
        <v>383</v>
      </c>
      <c r="F80" s="4">
        <f t="shared" si="12"/>
        <v>385.4</v>
      </c>
      <c r="G80" s="4">
        <f t="shared" si="13"/>
        <v>2.5000000000000409</v>
      </c>
      <c r="H80" s="17" t="s">
        <v>198</v>
      </c>
      <c r="I80" s="36" t="s">
        <v>493</v>
      </c>
      <c r="J80" s="37" t="s">
        <v>479</v>
      </c>
      <c r="K80" s="36" t="s">
        <v>498</v>
      </c>
      <c r="L80" s="38" t="str">
        <f t="shared" si="14"/>
        <v>Y,C</v>
      </c>
    </row>
    <row r="81" spans="1:13" ht="18" thickBot="1" x14ac:dyDescent="0.25">
      <c r="A81">
        <v>79</v>
      </c>
      <c r="B81" s="11">
        <v>4.7511574074074079E-3</v>
      </c>
      <c r="C81" s="12">
        <v>4.8483796296296296E-3</v>
      </c>
      <c r="D81" s="12">
        <f t="shared" si="10"/>
        <v>9.7222222222221634E-5</v>
      </c>
      <c r="E81" s="4">
        <f t="shared" si="11"/>
        <v>385.50000000000006</v>
      </c>
      <c r="F81" s="4">
        <f t="shared" si="12"/>
        <v>393.9</v>
      </c>
      <c r="G81" s="4">
        <f t="shared" si="13"/>
        <v>8.3999999999999488</v>
      </c>
      <c r="H81" s="17" t="s">
        <v>199</v>
      </c>
      <c r="I81" s="36" t="s">
        <v>14</v>
      </c>
      <c r="J81" s="37" t="s">
        <v>490</v>
      </c>
      <c r="K81" s="36" t="s">
        <v>504</v>
      </c>
      <c r="L81" s="38" t="str">
        <f t="shared" si="14"/>
        <v>ALL,M</v>
      </c>
    </row>
    <row r="82" spans="1:13" ht="18" thickBot="1" x14ac:dyDescent="0.25">
      <c r="A82">
        <v>80</v>
      </c>
      <c r="B82" s="11">
        <v>4.8483796296296296E-3</v>
      </c>
      <c r="C82" s="12">
        <v>4.8958333333333328E-3</v>
      </c>
      <c r="D82" s="12">
        <f t="shared" si="10"/>
        <v>7.8703703703703227E-5</v>
      </c>
      <c r="E82" s="4">
        <f t="shared" si="11"/>
        <v>393.9</v>
      </c>
      <c r="F82" s="4">
        <f t="shared" si="12"/>
        <v>397.99999999999994</v>
      </c>
      <c r="G82" s="4">
        <f t="shared" si="13"/>
        <v>6.799999999999959</v>
      </c>
      <c r="H82" s="17" t="s">
        <v>200</v>
      </c>
      <c r="I82" s="36" t="s">
        <v>127</v>
      </c>
      <c r="J82" s="37" t="s">
        <v>462</v>
      </c>
      <c r="K82" s="36" t="s">
        <v>497</v>
      </c>
      <c r="L82" s="38" t="str">
        <f t="shared" si="14"/>
        <v>V,I</v>
      </c>
    </row>
    <row r="83" spans="1:13" ht="18" thickBot="1" x14ac:dyDescent="0.25">
      <c r="A83">
        <v>81</v>
      </c>
      <c r="B83" s="11">
        <v>4.9270833333333328E-3</v>
      </c>
      <c r="C83" s="12">
        <v>4.9351851851851848E-3</v>
      </c>
      <c r="D83" s="12">
        <f t="shared" si="10"/>
        <v>8.1018518518520197E-6</v>
      </c>
      <c r="E83" s="4">
        <f t="shared" si="11"/>
        <v>400.69999999999993</v>
      </c>
      <c r="F83" s="4">
        <f t="shared" si="12"/>
        <v>401.4</v>
      </c>
      <c r="G83" s="4">
        <f t="shared" si="13"/>
        <v>0.7000000000000145</v>
      </c>
      <c r="H83" s="17" t="s">
        <v>201</v>
      </c>
      <c r="I83" s="36" t="s">
        <v>493</v>
      </c>
      <c r="J83" s="37" t="s">
        <v>479</v>
      </c>
      <c r="K83" s="36" t="s">
        <v>498</v>
      </c>
      <c r="L83" s="38" t="str">
        <f t="shared" si="14"/>
        <v>Y,C</v>
      </c>
    </row>
    <row r="84" spans="1:13" ht="18" thickBot="1" x14ac:dyDescent="0.25">
      <c r="A84">
        <v>82</v>
      </c>
      <c r="B84" s="11">
        <v>4.9351851851851848E-3</v>
      </c>
      <c r="C84" s="12">
        <v>5.0277777777777777E-3</v>
      </c>
      <c r="D84" s="12">
        <f t="shared" si="10"/>
        <v>9.25925925925929E-5</v>
      </c>
      <c r="E84" s="4">
        <f t="shared" si="11"/>
        <v>401.4</v>
      </c>
      <c r="F84" s="4">
        <f t="shared" si="12"/>
        <v>409.4</v>
      </c>
      <c r="G84" s="4">
        <f t="shared" si="13"/>
        <v>8.0000000000000266</v>
      </c>
      <c r="H84" s="17" t="s">
        <v>119</v>
      </c>
      <c r="I84" s="36" t="s">
        <v>14</v>
      </c>
      <c r="J84" s="37" t="s">
        <v>490</v>
      </c>
      <c r="K84" s="36" t="s">
        <v>504</v>
      </c>
      <c r="L84" s="38" t="str">
        <f t="shared" si="14"/>
        <v>ALL,M</v>
      </c>
      <c r="M84" t="e">
        <f>SUM(#REF!)</f>
        <v>#REF!</v>
      </c>
    </row>
    <row r="85" spans="1:13" ht="18" thickBot="1" x14ac:dyDescent="0.25">
      <c r="A85">
        <v>83</v>
      </c>
      <c r="B85" s="11">
        <v>5.0277777777777777E-3</v>
      </c>
      <c r="C85" s="12">
        <v>5.0682870370370369E-3</v>
      </c>
      <c r="D85" s="12">
        <f t="shared" si="10"/>
        <v>4.0509259259259231E-5</v>
      </c>
      <c r="E85" s="4">
        <f t="shared" si="11"/>
        <v>409.4</v>
      </c>
      <c r="F85" s="4">
        <f t="shared" si="12"/>
        <v>412.9</v>
      </c>
      <c r="G85" s="4">
        <f t="shared" si="13"/>
        <v>3.4999999999999973</v>
      </c>
      <c r="H85" s="17" t="s">
        <v>202</v>
      </c>
      <c r="I85" s="36" t="s">
        <v>493</v>
      </c>
      <c r="J85" s="37" t="s">
        <v>479</v>
      </c>
      <c r="K85" s="36" t="s">
        <v>498</v>
      </c>
      <c r="L85" s="38" t="str">
        <f t="shared" si="14"/>
        <v>Y,C</v>
      </c>
    </row>
    <row r="86" spans="1:13" ht="18" thickBot="1" x14ac:dyDescent="0.25">
      <c r="A86">
        <v>84</v>
      </c>
      <c r="B86" s="11">
        <v>5.0682870370370369E-3</v>
      </c>
      <c r="C86" s="12">
        <v>5.0960648148148146E-3</v>
      </c>
      <c r="D86" s="12">
        <f t="shared" si="10"/>
        <v>2.777777777777761E-5</v>
      </c>
      <c r="E86" s="4">
        <f t="shared" si="11"/>
        <v>412.9</v>
      </c>
      <c r="F86" s="4">
        <f t="shared" si="12"/>
        <v>415.29999999999995</v>
      </c>
      <c r="G86" s="4">
        <f t="shared" si="13"/>
        <v>2.3999999999999853</v>
      </c>
      <c r="H86" s="17" t="s">
        <v>203</v>
      </c>
      <c r="I86" s="36" t="s">
        <v>495</v>
      </c>
      <c r="J86" s="37" t="s">
        <v>479</v>
      </c>
      <c r="K86" s="36" t="s">
        <v>498</v>
      </c>
      <c r="L86" s="38" t="str">
        <f t="shared" si="14"/>
        <v>Z,C</v>
      </c>
    </row>
    <row r="87" spans="1:13" ht="18" thickBot="1" x14ac:dyDescent="0.25">
      <c r="A87">
        <v>85</v>
      </c>
      <c r="B87" s="11">
        <v>5.0960648148148146E-3</v>
      </c>
      <c r="C87" s="12">
        <v>5.1504629629629635E-3</v>
      </c>
      <c r="D87" s="12">
        <f t="shared" si="10"/>
        <v>8.1018518518520197E-6</v>
      </c>
      <c r="E87" s="4">
        <f t="shared" si="11"/>
        <v>415.29999999999995</v>
      </c>
      <c r="F87" s="4">
        <f t="shared" si="12"/>
        <v>420.00000000000006</v>
      </c>
      <c r="G87" s="4">
        <f t="shared" si="13"/>
        <v>0.7000000000000145</v>
      </c>
      <c r="H87" s="17" t="s">
        <v>503</v>
      </c>
      <c r="I87" s="36" t="s">
        <v>127</v>
      </c>
      <c r="J87" s="37" t="s">
        <v>462</v>
      </c>
      <c r="K87" s="36" t="s">
        <v>497</v>
      </c>
      <c r="L87" s="38" t="str">
        <f t="shared" si="14"/>
        <v>V,I</v>
      </c>
    </row>
    <row r="88" spans="1:13" ht="18" thickBot="1" x14ac:dyDescent="0.25">
      <c r="A88">
        <v>86</v>
      </c>
      <c r="B88" s="11">
        <v>5.1041666666666666E-3</v>
      </c>
      <c r="C88" s="12">
        <v>5.114583333333333E-3</v>
      </c>
      <c r="D88" s="12">
        <f t="shared" si="10"/>
        <v>1.3888888888888805E-5</v>
      </c>
      <c r="E88" s="4">
        <f t="shared" si="11"/>
        <v>416</v>
      </c>
      <c r="F88" s="4">
        <f t="shared" si="12"/>
        <v>416.9</v>
      </c>
      <c r="G88" s="4">
        <f t="shared" si="13"/>
        <v>1.1999999999999926</v>
      </c>
      <c r="H88" s="17" t="s">
        <v>29</v>
      </c>
      <c r="I88" s="36" t="s">
        <v>128</v>
      </c>
      <c r="J88" s="37" t="s">
        <v>467</v>
      </c>
      <c r="K88" s="36" t="s">
        <v>499</v>
      </c>
      <c r="L88" s="38" t="str">
        <f t="shared" si="14"/>
        <v>W,R</v>
      </c>
    </row>
    <row r="89" spans="1:13" ht="18" thickBot="1" x14ac:dyDescent="0.25">
      <c r="A89">
        <v>87</v>
      </c>
      <c r="B89" s="11">
        <v>5.1180555555555554E-3</v>
      </c>
      <c r="C89" s="12">
        <v>5.1192129629629634E-3</v>
      </c>
      <c r="D89" s="12">
        <f t="shared" si="10"/>
        <v>2.0833333333333641E-5</v>
      </c>
      <c r="E89" s="4">
        <f t="shared" si="11"/>
        <v>417.2</v>
      </c>
      <c r="F89" s="4">
        <f t="shared" si="12"/>
        <v>417.30000000000007</v>
      </c>
      <c r="G89" s="4">
        <f t="shared" si="13"/>
        <v>1.8000000000000265</v>
      </c>
      <c r="H89" s="17" t="s">
        <v>204</v>
      </c>
      <c r="I89" s="36" t="s">
        <v>495</v>
      </c>
      <c r="J89" s="37" t="s">
        <v>467</v>
      </c>
      <c r="K89" s="36" t="s">
        <v>499</v>
      </c>
      <c r="L89" s="38" t="str">
        <f t="shared" si="14"/>
        <v>Z,R</v>
      </c>
    </row>
    <row r="90" spans="1:13" ht="18" thickBot="1" x14ac:dyDescent="0.25">
      <c r="A90">
        <v>88</v>
      </c>
      <c r="B90" s="11">
        <v>5.138888888888889E-3</v>
      </c>
      <c r="C90" s="12">
        <v>5.1689814814814819E-3</v>
      </c>
      <c r="D90" s="12">
        <f t="shared" si="10"/>
        <v>1.2731481481480754E-5</v>
      </c>
      <c r="E90" s="4">
        <f t="shared" si="11"/>
        <v>419</v>
      </c>
      <c r="F90" s="4">
        <f t="shared" si="12"/>
        <v>421.6</v>
      </c>
      <c r="G90" s="4">
        <f t="shared" si="13"/>
        <v>1.099999999999937</v>
      </c>
      <c r="H90" s="17" t="s">
        <v>205</v>
      </c>
      <c r="I90" s="36" t="s">
        <v>128</v>
      </c>
      <c r="J90" s="37" t="s">
        <v>467</v>
      </c>
      <c r="K90" s="36" t="s">
        <v>499</v>
      </c>
      <c r="L90" s="38" t="str">
        <f t="shared" si="14"/>
        <v>W,R</v>
      </c>
    </row>
    <row r="91" spans="1:13" ht="18" thickBot="1" x14ac:dyDescent="0.25">
      <c r="A91">
        <v>89</v>
      </c>
      <c r="B91" s="11">
        <v>5.1516203703703698E-3</v>
      </c>
      <c r="C91" s="12">
        <v>5.246527777777777E-3</v>
      </c>
      <c r="D91" s="12">
        <f t="shared" si="10"/>
        <v>1.736111111111209E-5</v>
      </c>
      <c r="E91" s="4">
        <f t="shared" si="11"/>
        <v>420.09999999999997</v>
      </c>
      <c r="F91" s="4">
        <f t="shared" si="12"/>
        <v>428.29999999999995</v>
      </c>
      <c r="G91" s="4">
        <f t="shared" si="13"/>
        <v>1.5000000000000846</v>
      </c>
      <c r="H91" s="17" t="s">
        <v>206</v>
      </c>
      <c r="I91" s="36" t="s">
        <v>500</v>
      </c>
      <c r="J91" s="37" t="s">
        <v>490</v>
      </c>
      <c r="K91" s="36" t="s">
        <v>504</v>
      </c>
      <c r="L91" s="38" t="str">
        <f t="shared" si="14"/>
        <v>SOME,M</v>
      </c>
    </row>
    <row r="92" spans="1:13" ht="18" thickBot="1" x14ac:dyDescent="0.25">
      <c r="A92">
        <v>90</v>
      </c>
      <c r="B92" s="11">
        <v>5.1689814814814819E-3</v>
      </c>
      <c r="C92" s="12">
        <v>5.170138888888889E-3</v>
      </c>
      <c r="D92" s="12">
        <f t="shared" si="10"/>
        <v>1.6203703703703172E-5</v>
      </c>
      <c r="E92" s="4">
        <f t="shared" si="11"/>
        <v>421.6</v>
      </c>
      <c r="F92" s="4">
        <f t="shared" si="12"/>
        <v>421.7</v>
      </c>
      <c r="G92" s="4">
        <f t="shared" si="13"/>
        <v>1.3999999999999542</v>
      </c>
      <c r="H92" s="17" t="s">
        <v>207</v>
      </c>
      <c r="I92" s="36" t="s">
        <v>127</v>
      </c>
      <c r="J92" s="37" t="s">
        <v>462</v>
      </c>
      <c r="K92" s="36" t="s">
        <v>497</v>
      </c>
      <c r="L92" s="38" t="str">
        <f t="shared" si="14"/>
        <v>V,I</v>
      </c>
    </row>
    <row r="93" spans="1:13" ht="18" thickBot="1" x14ac:dyDescent="0.25">
      <c r="A93">
        <v>91</v>
      </c>
      <c r="B93" s="11">
        <v>5.185185185185185E-3</v>
      </c>
      <c r="C93" s="12">
        <v>5.2986111111111116E-3</v>
      </c>
      <c r="D93" s="12">
        <f t="shared" si="10"/>
        <v>4.6296296296296884E-5</v>
      </c>
      <c r="E93" s="4">
        <f t="shared" si="11"/>
        <v>423</v>
      </c>
      <c r="F93" s="4">
        <f t="shared" si="12"/>
        <v>432.80000000000007</v>
      </c>
      <c r="G93" s="4">
        <f t="shared" si="13"/>
        <v>4.0000000000000506</v>
      </c>
      <c r="H93" s="17" t="s">
        <v>208</v>
      </c>
      <c r="I93" s="36" t="s">
        <v>495</v>
      </c>
      <c r="J93" s="37" t="s">
        <v>467</v>
      </c>
      <c r="K93" s="36" t="s">
        <v>499</v>
      </c>
      <c r="L93" s="38" t="str">
        <f t="shared" si="14"/>
        <v>Z,R</v>
      </c>
    </row>
    <row r="94" spans="1:13" ht="18" thickBot="1" x14ac:dyDescent="0.25">
      <c r="A94">
        <v>92</v>
      </c>
      <c r="B94" s="11">
        <v>5.2314814814814819E-3</v>
      </c>
      <c r="C94" s="12">
        <v>5.3043981481481484E-3</v>
      </c>
      <c r="D94" s="12">
        <f t="shared" si="10"/>
        <v>7.2916666666666442E-5</v>
      </c>
      <c r="E94" s="4">
        <f t="shared" si="11"/>
        <v>427.00000000000006</v>
      </c>
      <c r="F94" s="4">
        <f t="shared" si="12"/>
        <v>433.3</v>
      </c>
      <c r="G94" s="4">
        <f t="shared" si="13"/>
        <v>6.2999999999999803</v>
      </c>
      <c r="H94" s="17" t="s">
        <v>29</v>
      </c>
      <c r="I94" s="36" t="s">
        <v>128</v>
      </c>
      <c r="J94" s="37" t="s">
        <v>467</v>
      </c>
      <c r="K94" s="36" t="s">
        <v>499</v>
      </c>
      <c r="L94" s="38" t="str">
        <f t="shared" si="14"/>
        <v>W,R</v>
      </c>
    </row>
    <row r="95" spans="1:13" ht="18" thickBot="1" x14ac:dyDescent="0.25">
      <c r="A95">
        <v>93</v>
      </c>
      <c r="B95" s="11">
        <v>5.3043981481481484E-3</v>
      </c>
      <c r="C95" s="12">
        <v>5.3888888888888884E-3</v>
      </c>
      <c r="D95" s="12">
        <f t="shared" si="10"/>
        <v>8.4490740740740013E-5</v>
      </c>
      <c r="E95" s="4">
        <f t="shared" si="11"/>
        <v>433.3</v>
      </c>
      <c r="F95" s="4">
        <f t="shared" si="12"/>
        <v>440.59999999999997</v>
      </c>
      <c r="G95" s="4">
        <f t="shared" si="13"/>
        <v>7.2999999999999368</v>
      </c>
      <c r="H95" s="17" t="s">
        <v>209</v>
      </c>
      <c r="I95" s="36" t="s">
        <v>500</v>
      </c>
      <c r="J95" s="37" t="s">
        <v>490</v>
      </c>
      <c r="K95" s="36" t="s">
        <v>504</v>
      </c>
      <c r="L95" s="38" t="str">
        <f t="shared" si="14"/>
        <v>SOME,M</v>
      </c>
    </row>
    <row r="96" spans="1:13" ht="18" thickBot="1" x14ac:dyDescent="0.25">
      <c r="A96">
        <v>94</v>
      </c>
      <c r="B96" s="11">
        <v>5.3888888888888884E-3</v>
      </c>
      <c r="C96" s="12">
        <v>5.4201388888888884E-3</v>
      </c>
      <c r="D96" s="12">
        <f t="shared" si="10"/>
        <v>1.6203703703704039E-5</v>
      </c>
      <c r="E96" s="4">
        <f t="shared" si="11"/>
        <v>440.59999999999997</v>
      </c>
      <c r="F96" s="4">
        <f t="shared" si="12"/>
        <v>443.29999999999995</v>
      </c>
      <c r="G96" s="4">
        <f t="shared" si="13"/>
        <v>1.400000000000029</v>
      </c>
      <c r="H96" s="17" t="s">
        <v>210</v>
      </c>
      <c r="I96" s="36" t="s">
        <v>495</v>
      </c>
      <c r="J96" s="37" t="s">
        <v>479</v>
      </c>
      <c r="K96" s="36" t="s">
        <v>498</v>
      </c>
      <c r="L96" s="38" t="str">
        <f t="shared" si="14"/>
        <v>Z,C</v>
      </c>
      <c r="M96" t="e">
        <f>SUM(#REF!)</f>
        <v>#REF!</v>
      </c>
    </row>
    <row r="97" spans="1:12" ht="18" thickBot="1" x14ac:dyDescent="0.25">
      <c r="A97">
        <v>95</v>
      </c>
      <c r="B97" s="11">
        <v>5.4050925925925924E-3</v>
      </c>
      <c r="C97" s="12">
        <v>5.4236111111111117E-3</v>
      </c>
      <c r="D97" s="12">
        <f t="shared" si="10"/>
        <v>1.1574074074074438E-5</v>
      </c>
      <c r="E97" s="4">
        <f t="shared" si="11"/>
        <v>442</v>
      </c>
      <c r="F97" s="4">
        <f t="shared" si="12"/>
        <v>443.6</v>
      </c>
      <c r="G97" s="4">
        <f t="shared" si="13"/>
        <v>1.0000000000000315</v>
      </c>
      <c r="H97" s="17" t="s">
        <v>211</v>
      </c>
      <c r="I97" s="36" t="s">
        <v>127</v>
      </c>
      <c r="J97" s="37" t="s">
        <v>479</v>
      </c>
      <c r="K97" s="36" t="s">
        <v>498</v>
      </c>
      <c r="L97" s="38" t="str">
        <f t="shared" si="14"/>
        <v>V,C</v>
      </c>
    </row>
    <row r="98" spans="1:12" ht="18" thickBot="1" x14ac:dyDescent="0.25">
      <c r="A98">
        <v>96</v>
      </c>
      <c r="B98" s="11">
        <v>5.4166666666666669E-3</v>
      </c>
      <c r="C98" s="12">
        <v>5.4270833333333332E-3</v>
      </c>
      <c r="D98" s="12">
        <f t="shared" si="10"/>
        <v>2.3148148148148008E-5</v>
      </c>
      <c r="E98" s="4">
        <f t="shared" si="11"/>
        <v>443</v>
      </c>
      <c r="F98" s="4">
        <f t="shared" si="12"/>
        <v>443.9</v>
      </c>
      <c r="G98" s="4">
        <f t="shared" si="13"/>
        <v>1.999999999999988</v>
      </c>
      <c r="H98" s="17" t="s">
        <v>212</v>
      </c>
      <c r="I98" s="36" t="s">
        <v>128</v>
      </c>
      <c r="J98" s="37" t="s">
        <v>479</v>
      </c>
      <c r="K98" s="36" t="s">
        <v>498</v>
      </c>
      <c r="L98" s="38" t="str">
        <f t="shared" si="14"/>
        <v>W,C</v>
      </c>
    </row>
    <row r="99" spans="1:12" ht="18" thickBot="1" x14ac:dyDescent="0.25">
      <c r="A99">
        <v>97</v>
      </c>
      <c r="B99" s="11">
        <v>5.4398148148148149E-3</v>
      </c>
      <c r="C99" s="12">
        <v>5.4282407407407404E-3</v>
      </c>
      <c r="D99" s="12">
        <f t="shared" ref="D99:D126" si="15">SUM(B100-B99)</f>
        <v>2.3148148148148875E-5</v>
      </c>
      <c r="E99" s="4">
        <f t="shared" ref="E99:E126" si="16">SUM(B99*86400)-25</f>
        <v>445</v>
      </c>
      <c r="F99" s="4">
        <f t="shared" ref="F99:F126" si="17">SUM(C99*86400)-25</f>
        <v>444</v>
      </c>
      <c r="G99" s="4">
        <f t="shared" ref="G99:G126" si="18">SUM(D99*86400)</f>
        <v>2.0000000000000631</v>
      </c>
      <c r="H99" s="17" t="s">
        <v>213</v>
      </c>
      <c r="I99" s="36" t="s">
        <v>127</v>
      </c>
      <c r="J99" s="37" t="s">
        <v>479</v>
      </c>
      <c r="K99" s="36" t="s">
        <v>498</v>
      </c>
      <c r="L99" s="38" t="str">
        <f t="shared" ref="L99:L126" si="19">CONCATENATE(I99,",", K99)</f>
        <v>V,C</v>
      </c>
    </row>
    <row r="100" spans="1:12" ht="18" thickBot="1" x14ac:dyDescent="0.25">
      <c r="A100">
        <v>98</v>
      </c>
      <c r="B100" s="11">
        <v>5.4629629629629637E-3</v>
      </c>
      <c r="C100" s="12">
        <v>5.5324074074074069E-3</v>
      </c>
      <c r="D100" s="12">
        <f t="shared" si="15"/>
        <v>6.9444444444443157E-5</v>
      </c>
      <c r="E100" s="4">
        <f t="shared" si="16"/>
        <v>447.00000000000006</v>
      </c>
      <c r="F100" s="4">
        <f t="shared" si="17"/>
        <v>452.99999999999994</v>
      </c>
      <c r="G100" s="4">
        <f t="shared" si="18"/>
        <v>5.999999999999889</v>
      </c>
      <c r="H100" s="17" t="s">
        <v>209</v>
      </c>
      <c r="I100" s="36" t="s">
        <v>500</v>
      </c>
      <c r="J100" s="37" t="s">
        <v>490</v>
      </c>
      <c r="K100" s="36" t="s">
        <v>504</v>
      </c>
      <c r="L100" s="38" t="str">
        <f t="shared" si="19"/>
        <v>SOME,M</v>
      </c>
    </row>
    <row r="101" spans="1:12" ht="18" thickBot="1" x14ac:dyDescent="0.25">
      <c r="A101">
        <v>99</v>
      </c>
      <c r="B101" s="11">
        <v>5.5324074074074069E-3</v>
      </c>
      <c r="C101" s="12">
        <v>5.5682870370370374E-3</v>
      </c>
      <c r="D101" s="12">
        <f t="shared" si="15"/>
        <v>3.5879629629630497E-5</v>
      </c>
      <c r="E101" s="4">
        <f t="shared" si="16"/>
        <v>452.99999999999994</v>
      </c>
      <c r="F101" s="4">
        <f t="shared" si="17"/>
        <v>456.1</v>
      </c>
      <c r="G101" s="4">
        <f t="shared" si="18"/>
        <v>3.1000000000000751</v>
      </c>
      <c r="H101" s="17" t="s">
        <v>214</v>
      </c>
      <c r="I101" s="36" t="s">
        <v>494</v>
      </c>
      <c r="J101" s="37" t="s">
        <v>462</v>
      </c>
      <c r="K101" s="36" t="s">
        <v>497</v>
      </c>
      <c r="L101" s="38" t="str">
        <f t="shared" si="19"/>
        <v>X,I</v>
      </c>
    </row>
    <row r="102" spans="1:12" ht="18" thickBot="1" x14ac:dyDescent="0.25">
      <c r="A102">
        <v>100</v>
      </c>
      <c r="B102" s="11">
        <v>5.5682870370370374E-3</v>
      </c>
      <c r="C102" s="12">
        <v>5.635416666666667E-3</v>
      </c>
      <c r="D102" s="12">
        <f t="shared" si="15"/>
        <v>6.7129629629629657E-5</v>
      </c>
      <c r="E102" s="4">
        <f t="shared" si="16"/>
        <v>456.1</v>
      </c>
      <c r="F102" s="4">
        <f t="shared" si="17"/>
        <v>461.90000000000003</v>
      </c>
      <c r="G102" s="4">
        <f t="shared" si="18"/>
        <v>5.8000000000000025</v>
      </c>
      <c r="H102" s="17" t="s">
        <v>161</v>
      </c>
      <c r="I102" s="36" t="s">
        <v>495</v>
      </c>
      <c r="J102" s="37" t="s">
        <v>479</v>
      </c>
      <c r="K102" s="36" t="s">
        <v>498</v>
      </c>
      <c r="L102" s="38" t="str">
        <f t="shared" si="19"/>
        <v>Z,C</v>
      </c>
    </row>
    <row r="103" spans="1:12" ht="18" thickBot="1" x14ac:dyDescent="0.25">
      <c r="A103">
        <v>101</v>
      </c>
      <c r="B103" s="11">
        <v>5.635416666666667E-3</v>
      </c>
      <c r="C103" s="12">
        <v>5.6377314814814823E-3</v>
      </c>
      <c r="D103" s="12">
        <f t="shared" si="15"/>
        <v>2.8935185185184793E-5</v>
      </c>
      <c r="E103" s="4">
        <f t="shared" si="16"/>
        <v>461.90000000000003</v>
      </c>
      <c r="F103" s="4">
        <f t="shared" si="17"/>
        <v>462.10000000000008</v>
      </c>
      <c r="G103" s="4">
        <f t="shared" si="18"/>
        <v>2.4999999999999662</v>
      </c>
      <c r="H103" s="17" t="s">
        <v>215</v>
      </c>
      <c r="I103" s="36" t="s">
        <v>495</v>
      </c>
      <c r="J103" s="37" t="s">
        <v>479</v>
      </c>
      <c r="K103" s="36" t="s">
        <v>498</v>
      </c>
      <c r="L103" s="38" t="str">
        <f t="shared" si="19"/>
        <v>Z,C</v>
      </c>
    </row>
    <row r="104" spans="1:12" ht="18" thickBot="1" x14ac:dyDescent="0.25">
      <c r="A104">
        <v>102</v>
      </c>
      <c r="B104" s="11">
        <v>5.6643518518518518E-3</v>
      </c>
      <c r="C104" s="12">
        <v>5.7349537037037039E-3</v>
      </c>
      <c r="D104" s="12">
        <f t="shared" si="15"/>
        <v>7.0601851851852075E-5</v>
      </c>
      <c r="E104" s="4">
        <f t="shared" si="16"/>
        <v>464.4</v>
      </c>
      <c r="F104" s="4">
        <f t="shared" si="17"/>
        <v>470.5</v>
      </c>
      <c r="G104" s="4">
        <f t="shared" si="18"/>
        <v>6.1000000000000192</v>
      </c>
      <c r="H104" s="17" t="s">
        <v>216</v>
      </c>
      <c r="I104" s="36" t="s">
        <v>14</v>
      </c>
      <c r="J104" s="37" t="s">
        <v>235</v>
      </c>
      <c r="K104" s="36" t="s">
        <v>235</v>
      </c>
      <c r="L104" s="38" t="str">
        <f t="shared" si="19"/>
        <v>ALL,N</v>
      </c>
    </row>
    <row r="105" spans="1:12" ht="18" thickBot="1" x14ac:dyDescent="0.25">
      <c r="A105">
        <v>103</v>
      </c>
      <c r="B105" s="11">
        <v>5.7349537037037039E-3</v>
      </c>
      <c r="C105" s="12">
        <v>5.8425925925925928E-3</v>
      </c>
      <c r="D105" s="12">
        <f t="shared" si="15"/>
        <v>1.0763888888888889E-4</v>
      </c>
      <c r="E105" s="4">
        <f t="shared" si="16"/>
        <v>470.5</v>
      </c>
      <c r="F105" s="4">
        <f t="shared" si="17"/>
        <v>479.8</v>
      </c>
      <c r="G105" s="4">
        <f t="shared" si="18"/>
        <v>9.3000000000000007</v>
      </c>
      <c r="H105" s="17" t="s">
        <v>119</v>
      </c>
      <c r="I105" s="36" t="s">
        <v>14</v>
      </c>
      <c r="J105" s="37" t="s">
        <v>490</v>
      </c>
      <c r="K105" s="36" t="s">
        <v>504</v>
      </c>
      <c r="L105" s="38" t="str">
        <f t="shared" si="19"/>
        <v>ALL,M</v>
      </c>
    </row>
    <row r="106" spans="1:12" ht="18" thickBot="1" x14ac:dyDescent="0.25">
      <c r="A106">
        <v>104</v>
      </c>
      <c r="B106" s="11">
        <v>5.8425925925925928E-3</v>
      </c>
      <c r="C106" s="12">
        <v>5.8437499999999991E-3</v>
      </c>
      <c r="D106" s="12">
        <f t="shared" si="15"/>
        <v>1.5972222222222169E-4</v>
      </c>
      <c r="E106" s="4">
        <f t="shared" si="16"/>
        <v>479.8</v>
      </c>
      <c r="F106" s="4">
        <f t="shared" si="17"/>
        <v>479.89999999999992</v>
      </c>
      <c r="G106" s="4">
        <f t="shared" si="18"/>
        <v>13.799999999999955</v>
      </c>
      <c r="H106" s="17" t="s">
        <v>217</v>
      </c>
      <c r="I106" s="36" t="s">
        <v>127</v>
      </c>
      <c r="J106" s="37" t="s">
        <v>479</v>
      </c>
      <c r="K106" s="36" t="s">
        <v>498</v>
      </c>
      <c r="L106" s="38" t="str">
        <f t="shared" si="19"/>
        <v>V,C</v>
      </c>
    </row>
    <row r="107" spans="1:12" ht="18" thickBot="1" x14ac:dyDescent="0.25">
      <c r="A107">
        <v>105</v>
      </c>
      <c r="B107" s="11">
        <v>6.0023148148148145E-3</v>
      </c>
      <c r="C107" s="12">
        <v>6.0462962962962961E-3</v>
      </c>
      <c r="D107" s="12">
        <f t="shared" si="15"/>
        <v>4.3981481481481649E-5</v>
      </c>
      <c r="E107" s="4">
        <f t="shared" si="16"/>
        <v>493.6</v>
      </c>
      <c r="F107" s="4">
        <f t="shared" si="17"/>
        <v>497.4</v>
      </c>
      <c r="G107" s="4">
        <f t="shared" si="18"/>
        <v>3.8000000000000145</v>
      </c>
      <c r="H107" s="17" t="s">
        <v>218</v>
      </c>
      <c r="I107" s="36" t="s">
        <v>128</v>
      </c>
      <c r="J107" s="37" t="s">
        <v>479</v>
      </c>
      <c r="K107" s="36" t="s">
        <v>498</v>
      </c>
      <c r="L107" s="38" t="str">
        <f t="shared" si="19"/>
        <v>W,C</v>
      </c>
    </row>
    <row r="108" spans="1:12" ht="18" thickBot="1" x14ac:dyDescent="0.25">
      <c r="A108">
        <v>106</v>
      </c>
      <c r="B108" s="11">
        <v>6.0462962962962961E-3</v>
      </c>
      <c r="C108" s="12">
        <v>6.0474537037037042E-3</v>
      </c>
      <c r="D108" s="12">
        <f t="shared" si="15"/>
        <v>4.1666666666668149E-5</v>
      </c>
      <c r="E108" s="4">
        <f t="shared" si="16"/>
        <v>497.4</v>
      </c>
      <c r="F108" s="4">
        <f t="shared" si="17"/>
        <v>497.5</v>
      </c>
      <c r="G108" s="4">
        <f t="shared" si="18"/>
        <v>3.600000000000128</v>
      </c>
      <c r="H108" s="17" t="s">
        <v>219</v>
      </c>
      <c r="I108" s="36" t="s">
        <v>493</v>
      </c>
      <c r="J108" s="37" t="s">
        <v>462</v>
      </c>
      <c r="K108" s="36" t="s">
        <v>497</v>
      </c>
      <c r="L108" s="38" t="str">
        <f t="shared" si="19"/>
        <v>Y,I</v>
      </c>
    </row>
    <row r="109" spans="1:12" ht="18" thickBot="1" x14ac:dyDescent="0.25">
      <c r="A109">
        <v>107</v>
      </c>
      <c r="B109" s="11">
        <v>6.0879629629629643E-3</v>
      </c>
      <c r="C109" s="12">
        <v>6.1111111111111114E-3</v>
      </c>
      <c r="D109" s="12">
        <f t="shared" si="15"/>
        <v>2.3148148148147141E-5</v>
      </c>
      <c r="E109" s="4">
        <f t="shared" si="16"/>
        <v>501.00000000000011</v>
      </c>
      <c r="F109" s="4">
        <f t="shared" si="17"/>
        <v>503</v>
      </c>
      <c r="G109" s="4">
        <f t="shared" si="18"/>
        <v>1.999999999999913</v>
      </c>
      <c r="H109" s="17" t="s">
        <v>25</v>
      </c>
      <c r="I109" s="36" t="s">
        <v>128</v>
      </c>
      <c r="J109" s="37" t="s">
        <v>467</v>
      </c>
      <c r="K109" s="36" t="s">
        <v>499</v>
      </c>
      <c r="L109" s="38" t="str">
        <f t="shared" si="19"/>
        <v>W,R</v>
      </c>
    </row>
    <row r="110" spans="1:12" ht="18" thickBot="1" x14ac:dyDescent="0.25">
      <c r="A110">
        <v>108</v>
      </c>
      <c r="B110" s="11">
        <v>6.1111111111111114E-3</v>
      </c>
      <c r="C110" s="12">
        <v>6.1469907407407411E-3</v>
      </c>
      <c r="D110" s="12">
        <f t="shared" si="15"/>
        <v>3.5879629629629629E-5</v>
      </c>
      <c r="E110" s="4">
        <f t="shared" si="16"/>
        <v>503</v>
      </c>
      <c r="F110" s="4">
        <f t="shared" si="17"/>
        <v>506.1</v>
      </c>
      <c r="G110" s="4">
        <f t="shared" si="18"/>
        <v>3.1</v>
      </c>
      <c r="H110" s="17" t="s">
        <v>220</v>
      </c>
      <c r="I110" s="36" t="s">
        <v>127</v>
      </c>
      <c r="J110" s="37" t="s">
        <v>479</v>
      </c>
      <c r="K110" s="36" t="s">
        <v>498</v>
      </c>
      <c r="L110" s="38" t="str">
        <f t="shared" si="19"/>
        <v>V,C</v>
      </c>
    </row>
    <row r="111" spans="1:12" ht="18" thickBot="1" x14ac:dyDescent="0.25">
      <c r="A111">
        <v>109</v>
      </c>
      <c r="B111" s="11">
        <v>6.1469907407407411E-3</v>
      </c>
      <c r="C111" s="12">
        <v>6.2453703703703707E-3</v>
      </c>
      <c r="D111" s="12">
        <f t="shared" si="15"/>
        <v>9.8379629629629685E-5</v>
      </c>
      <c r="E111" s="4">
        <f t="shared" si="16"/>
        <v>506.1</v>
      </c>
      <c r="F111" s="4">
        <f t="shared" si="17"/>
        <v>514.6</v>
      </c>
      <c r="G111" s="4">
        <f t="shared" si="18"/>
        <v>8.5000000000000053</v>
      </c>
      <c r="H111" s="17" t="s">
        <v>221</v>
      </c>
      <c r="I111" s="36" t="s">
        <v>500</v>
      </c>
      <c r="J111" s="37" t="s">
        <v>490</v>
      </c>
      <c r="K111" s="36" t="s">
        <v>504</v>
      </c>
      <c r="L111" s="38" t="str">
        <f t="shared" si="19"/>
        <v>SOME,M</v>
      </c>
    </row>
    <row r="112" spans="1:12" ht="18" thickBot="1" x14ac:dyDescent="0.25">
      <c r="A112">
        <v>110</v>
      </c>
      <c r="B112" s="11">
        <v>6.2453703703703707E-3</v>
      </c>
      <c r="C112" s="12">
        <v>6.2465277777777771E-3</v>
      </c>
      <c r="D112" s="12">
        <f t="shared" si="15"/>
        <v>2.6620370370369559E-5</v>
      </c>
      <c r="E112" s="4">
        <f t="shared" si="16"/>
        <v>514.6</v>
      </c>
      <c r="F112" s="4">
        <f t="shared" si="17"/>
        <v>514.69999999999993</v>
      </c>
      <c r="G112" s="4">
        <f t="shared" si="18"/>
        <v>2.2999999999999297</v>
      </c>
      <c r="H112" s="17" t="s">
        <v>222</v>
      </c>
      <c r="I112" s="36" t="s">
        <v>493</v>
      </c>
      <c r="J112" s="37" t="s">
        <v>479</v>
      </c>
      <c r="K112" s="36" t="s">
        <v>498</v>
      </c>
      <c r="L112" s="38" t="str">
        <f t="shared" si="19"/>
        <v>Y,C</v>
      </c>
    </row>
    <row r="113" spans="1:13" ht="18" thickBot="1" x14ac:dyDescent="0.25">
      <c r="A113">
        <v>111</v>
      </c>
      <c r="B113" s="11">
        <v>6.2719907407407403E-3</v>
      </c>
      <c r="C113" s="12">
        <v>6.3078703703703708E-3</v>
      </c>
      <c r="D113" s="12">
        <f t="shared" si="15"/>
        <v>4.2824074074074465E-5</v>
      </c>
      <c r="E113" s="4">
        <f t="shared" si="16"/>
        <v>516.9</v>
      </c>
      <c r="F113" s="4">
        <f t="shared" si="17"/>
        <v>520</v>
      </c>
      <c r="G113" s="4">
        <f t="shared" si="18"/>
        <v>3.7000000000000339</v>
      </c>
      <c r="H113" s="17" t="s">
        <v>223</v>
      </c>
      <c r="I113" s="36" t="s">
        <v>128</v>
      </c>
      <c r="J113" s="37" t="s">
        <v>479</v>
      </c>
      <c r="K113" s="36" t="s">
        <v>498</v>
      </c>
      <c r="L113" s="38" t="str">
        <f t="shared" si="19"/>
        <v>W,C</v>
      </c>
    </row>
    <row r="114" spans="1:13" ht="18" thickBot="1" x14ac:dyDescent="0.25">
      <c r="A114">
        <v>112</v>
      </c>
      <c r="B114" s="11">
        <v>6.3148148148148148E-3</v>
      </c>
      <c r="C114" s="12">
        <v>6.3807870370370364E-3</v>
      </c>
      <c r="D114" s="12">
        <f t="shared" si="15"/>
        <v>6.5972222222221606E-5</v>
      </c>
      <c r="E114" s="4">
        <f t="shared" si="16"/>
        <v>520.6</v>
      </c>
      <c r="F114" s="4">
        <f t="shared" si="17"/>
        <v>526.29999999999995</v>
      </c>
      <c r="G114" s="4">
        <f t="shared" si="18"/>
        <v>5.6999999999999469</v>
      </c>
      <c r="H114" s="17" t="s">
        <v>224</v>
      </c>
      <c r="I114" s="36" t="s">
        <v>495</v>
      </c>
      <c r="J114" s="37" t="s">
        <v>462</v>
      </c>
      <c r="K114" s="36" t="s">
        <v>497</v>
      </c>
      <c r="L114" s="38" t="str">
        <f t="shared" si="19"/>
        <v>Z,I</v>
      </c>
    </row>
    <row r="115" spans="1:13" ht="18" thickBot="1" x14ac:dyDescent="0.25">
      <c r="A115">
        <v>113</v>
      </c>
      <c r="B115" s="11">
        <v>6.3807870370370364E-3</v>
      </c>
      <c r="C115" s="12">
        <v>6.449074074074075E-3</v>
      </c>
      <c r="D115" s="12">
        <f t="shared" si="15"/>
        <v>6.8287037037038575E-5</v>
      </c>
      <c r="E115" s="4">
        <f t="shared" si="16"/>
        <v>526.29999999999995</v>
      </c>
      <c r="F115" s="4">
        <f t="shared" si="17"/>
        <v>532.20000000000005</v>
      </c>
      <c r="G115" s="4">
        <f t="shared" si="18"/>
        <v>5.9000000000001327</v>
      </c>
      <c r="H115" s="17" t="s">
        <v>225</v>
      </c>
      <c r="I115" s="36" t="s">
        <v>493</v>
      </c>
      <c r="J115" s="37" t="s">
        <v>464</v>
      </c>
      <c r="K115" s="36" t="s">
        <v>497</v>
      </c>
      <c r="L115" s="38" t="str">
        <f t="shared" si="19"/>
        <v>Y,I</v>
      </c>
    </row>
    <row r="116" spans="1:13" ht="18" thickBot="1" x14ac:dyDescent="0.25">
      <c r="A116">
        <v>114</v>
      </c>
      <c r="B116" s="11">
        <v>6.449074074074075E-3</v>
      </c>
      <c r="C116" s="12">
        <v>6.4502314814814813E-3</v>
      </c>
      <c r="D116" s="12">
        <f t="shared" si="15"/>
        <v>6.9444444444431014E-6</v>
      </c>
      <c r="E116" s="4">
        <f t="shared" si="16"/>
        <v>532.20000000000005</v>
      </c>
      <c r="F116" s="4">
        <f t="shared" si="17"/>
        <v>532.29999999999995</v>
      </c>
      <c r="G116" s="4">
        <f t="shared" si="18"/>
        <v>0.59999999999988396</v>
      </c>
      <c r="H116" s="17" t="s">
        <v>226</v>
      </c>
      <c r="I116" s="36" t="s">
        <v>127</v>
      </c>
      <c r="J116" s="37" t="s">
        <v>9</v>
      </c>
      <c r="K116" s="36" t="s">
        <v>491</v>
      </c>
      <c r="L116" s="38" t="str">
        <f t="shared" si="19"/>
        <v>V,P</v>
      </c>
    </row>
    <row r="117" spans="1:13" ht="18" thickBot="1" x14ac:dyDescent="0.25">
      <c r="A117">
        <v>115</v>
      </c>
      <c r="B117" s="11">
        <v>6.4560185185185181E-3</v>
      </c>
      <c r="C117" s="12">
        <v>6.5312499999999997E-3</v>
      </c>
      <c r="D117" s="12">
        <f t="shared" si="15"/>
        <v>6.2500000000000056E-5</v>
      </c>
      <c r="E117" s="4">
        <f t="shared" si="16"/>
        <v>532.79999999999995</v>
      </c>
      <c r="F117" s="4">
        <f t="shared" si="17"/>
        <v>539.29999999999995</v>
      </c>
      <c r="G117" s="4">
        <f t="shared" si="18"/>
        <v>5.4000000000000048</v>
      </c>
      <c r="H117" s="17" t="s">
        <v>227</v>
      </c>
      <c r="I117" s="36" t="s">
        <v>495</v>
      </c>
      <c r="J117" s="37" t="s">
        <v>462</v>
      </c>
      <c r="K117" s="36" t="s">
        <v>497</v>
      </c>
      <c r="L117" s="38" t="str">
        <f t="shared" si="19"/>
        <v>Z,I</v>
      </c>
    </row>
    <row r="118" spans="1:13" ht="18" thickBot="1" x14ac:dyDescent="0.25">
      <c r="A118">
        <v>116</v>
      </c>
      <c r="B118" s="11">
        <v>6.5185185185185181E-3</v>
      </c>
      <c r="C118" s="12">
        <v>6.5775462962962966E-3</v>
      </c>
      <c r="D118" s="12">
        <f t="shared" si="15"/>
        <v>9.2592592592592032E-5</v>
      </c>
      <c r="E118" s="4">
        <f t="shared" si="16"/>
        <v>538.19999999999993</v>
      </c>
      <c r="F118" s="4">
        <f t="shared" si="17"/>
        <v>543.30000000000007</v>
      </c>
      <c r="G118" s="4">
        <f t="shared" si="18"/>
        <v>7.999999999999952</v>
      </c>
      <c r="H118" s="17" t="s">
        <v>119</v>
      </c>
      <c r="I118" s="36" t="s">
        <v>500</v>
      </c>
      <c r="J118" s="37" t="s">
        <v>490</v>
      </c>
      <c r="K118" s="36" t="s">
        <v>504</v>
      </c>
      <c r="L118" s="38" t="str">
        <f t="shared" si="19"/>
        <v>SOME,M</v>
      </c>
    </row>
    <row r="119" spans="1:13" ht="18" thickBot="1" x14ac:dyDescent="0.25">
      <c r="A119">
        <v>117</v>
      </c>
      <c r="B119" s="11">
        <v>6.6111111111111101E-3</v>
      </c>
      <c r="C119" s="12">
        <v>6.6122685185185182E-3</v>
      </c>
      <c r="D119" s="12">
        <f t="shared" si="15"/>
        <v>2.1990740740741692E-5</v>
      </c>
      <c r="E119" s="4">
        <f t="shared" si="16"/>
        <v>546.19999999999993</v>
      </c>
      <c r="F119" s="4">
        <f t="shared" si="17"/>
        <v>546.29999999999995</v>
      </c>
      <c r="G119" s="4">
        <f t="shared" si="18"/>
        <v>1.9000000000000821</v>
      </c>
      <c r="H119" s="17" t="s">
        <v>228</v>
      </c>
      <c r="I119" s="36" t="s">
        <v>493</v>
      </c>
      <c r="J119" s="37" t="s">
        <v>479</v>
      </c>
      <c r="K119" s="36" t="s">
        <v>498</v>
      </c>
      <c r="L119" s="38" t="str">
        <f t="shared" si="19"/>
        <v>Y,C</v>
      </c>
    </row>
    <row r="120" spans="1:13" ht="18" thickBot="1" x14ac:dyDescent="0.25">
      <c r="A120">
        <v>118</v>
      </c>
      <c r="B120" s="11">
        <v>6.6331018518518518E-3</v>
      </c>
      <c r="C120" s="12">
        <v>6.6516203703703702E-3</v>
      </c>
      <c r="D120" s="12">
        <f t="shared" si="15"/>
        <v>1.8518518518518406E-5</v>
      </c>
      <c r="E120" s="4">
        <f t="shared" si="16"/>
        <v>548.1</v>
      </c>
      <c r="F120" s="4">
        <f t="shared" si="17"/>
        <v>549.70000000000005</v>
      </c>
      <c r="G120" s="4">
        <f t="shared" si="18"/>
        <v>1.5999999999999903</v>
      </c>
      <c r="H120" s="17" t="s">
        <v>25</v>
      </c>
      <c r="I120" s="36" t="s">
        <v>128</v>
      </c>
      <c r="J120" s="37" t="s">
        <v>479</v>
      </c>
      <c r="K120" s="36" t="s">
        <v>498</v>
      </c>
      <c r="L120" s="38" t="str">
        <f t="shared" si="19"/>
        <v>W,C</v>
      </c>
    </row>
    <row r="121" spans="1:13" ht="18" thickBot="1" x14ac:dyDescent="0.25">
      <c r="A121">
        <v>119</v>
      </c>
      <c r="B121" s="11">
        <v>6.6516203703703702E-3</v>
      </c>
      <c r="C121" s="12">
        <v>6.6828703703703703E-3</v>
      </c>
      <c r="D121" s="12">
        <f t="shared" si="15"/>
        <v>4.9768518518518434E-5</v>
      </c>
      <c r="E121" s="4">
        <f t="shared" si="16"/>
        <v>549.70000000000005</v>
      </c>
      <c r="F121" s="4">
        <f t="shared" si="17"/>
        <v>552.4</v>
      </c>
      <c r="G121" s="4">
        <f t="shared" si="18"/>
        <v>4.2999999999999927</v>
      </c>
      <c r="H121" s="17" t="s">
        <v>229</v>
      </c>
      <c r="I121" s="36" t="s">
        <v>494</v>
      </c>
      <c r="J121" s="37" t="s">
        <v>462</v>
      </c>
      <c r="K121" s="36" t="s">
        <v>497</v>
      </c>
      <c r="L121" s="38" t="str">
        <f t="shared" si="19"/>
        <v>X,I</v>
      </c>
    </row>
    <row r="122" spans="1:13" ht="18" thickBot="1" x14ac:dyDescent="0.25">
      <c r="A122">
        <v>120</v>
      </c>
      <c r="B122" s="11">
        <v>6.7013888888888887E-3</v>
      </c>
      <c r="C122" s="12">
        <v>6.6863425925925936E-3</v>
      </c>
      <c r="D122" s="12">
        <f t="shared" si="15"/>
        <v>1.157407407407357E-5</v>
      </c>
      <c r="E122" s="4">
        <f t="shared" si="16"/>
        <v>554</v>
      </c>
      <c r="F122" s="4">
        <f t="shared" si="17"/>
        <v>552.70000000000005</v>
      </c>
      <c r="G122" s="4">
        <f t="shared" si="18"/>
        <v>0.99999999999995648</v>
      </c>
      <c r="H122" s="17" t="s">
        <v>230</v>
      </c>
      <c r="I122" s="36" t="s">
        <v>493</v>
      </c>
      <c r="J122" s="37" t="s">
        <v>464</v>
      </c>
      <c r="K122" s="36" t="s">
        <v>497</v>
      </c>
      <c r="L122" s="38" t="str">
        <f t="shared" si="19"/>
        <v>Y,I</v>
      </c>
    </row>
    <row r="123" spans="1:13" ht="18" thickBot="1" x14ac:dyDescent="0.25">
      <c r="A123">
        <v>121</v>
      </c>
      <c r="B123" s="11">
        <v>6.7129629629629622E-3</v>
      </c>
      <c r="C123" s="12">
        <v>6.9189814814814808E-3</v>
      </c>
      <c r="D123" s="12">
        <f t="shared" si="15"/>
        <v>2.3148148148148182E-4</v>
      </c>
      <c r="E123" s="4">
        <f t="shared" si="16"/>
        <v>554.99999999999989</v>
      </c>
      <c r="F123" s="4">
        <f t="shared" si="17"/>
        <v>572.79999999999995</v>
      </c>
      <c r="G123" s="4">
        <f t="shared" si="18"/>
        <v>20.000000000000028</v>
      </c>
      <c r="H123" s="17" t="s">
        <v>119</v>
      </c>
      <c r="I123" s="36" t="s">
        <v>14</v>
      </c>
      <c r="J123" s="37" t="s">
        <v>490</v>
      </c>
      <c r="K123" s="36" t="s">
        <v>504</v>
      </c>
      <c r="L123" s="38" t="str">
        <f t="shared" si="19"/>
        <v>ALL,M</v>
      </c>
    </row>
    <row r="124" spans="1:13" ht="18" thickBot="1" x14ac:dyDescent="0.25">
      <c r="A124">
        <v>122</v>
      </c>
      <c r="B124" s="11">
        <v>6.9444444444444441E-3</v>
      </c>
      <c r="C124" s="12">
        <v>6.9236111111111122E-3</v>
      </c>
      <c r="D124" s="12">
        <f t="shared" si="15"/>
        <v>1.1574074074074438E-5</v>
      </c>
      <c r="E124" s="4">
        <f t="shared" si="16"/>
        <v>575</v>
      </c>
      <c r="F124" s="4">
        <f t="shared" si="17"/>
        <v>573.20000000000005</v>
      </c>
      <c r="G124" s="4">
        <f t="shared" si="18"/>
        <v>1.0000000000000315</v>
      </c>
      <c r="H124" s="17" t="s">
        <v>231</v>
      </c>
      <c r="I124" s="36" t="s">
        <v>494</v>
      </c>
      <c r="J124" s="37" t="s">
        <v>479</v>
      </c>
      <c r="K124" s="36" t="s">
        <v>498</v>
      </c>
      <c r="L124" s="38" t="str">
        <f t="shared" si="19"/>
        <v>X,C</v>
      </c>
    </row>
    <row r="125" spans="1:13" ht="18" thickBot="1" x14ac:dyDescent="0.25">
      <c r="A125">
        <v>123</v>
      </c>
      <c r="B125" s="11">
        <v>6.9560185185185185E-3</v>
      </c>
      <c r="C125" s="12">
        <v>6.9780092592592593E-3</v>
      </c>
      <c r="D125" s="12">
        <f t="shared" si="15"/>
        <v>3.4722222222222446E-5</v>
      </c>
      <c r="E125" s="4">
        <f t="shared" si="16"/>
        <v>576</v>
      </c>
      <c r="F125" s="4">
        <f t="shared" si="17"/>
        <v>577.9</v>
      </c>
      <c r="G125" s="4">
        <f t="shared" si="18"/>
        <v>3.0000000000000195</v>
      </c>
      <c r="H125" s="17" t="s">
        <v>232</v>
      </c>
      <c r="I125" s="36" t="s">
        <v>127</v>
      </c>
      <c r="J125" s="37" t="s">
        <v>479</v>
      </c>
      <c r="K125" s="36" t="s">
        <v>498</v>
      </c>
      <c r="L125" s="38" t="str">
        <f t="shared" si="19"/>
        <v>V,C</v>
      </c>
    </row>
    <row r="126" spans="1:13" ht="18" thickBot="1" x14ac:dyDescent="0.25">
      <c r="A126">
        <v>124</v>
      </c>
      <c r="B126" s="11">
        <v>6.9907407407407409E-3</v>
      </c>
      <c r="C126" s="12">
        <v>6.9884259259259257E-3</v>
      </c>
      <c r="D126" s="12">
        <f t="shared" si="15"/>
        <v>2.3148148148148008E-5</v>
      </c>
      <c r="E126" s="13">
        <f t="shared" si="16"/>
        <v>579</v>
      </c>
      <c r="F126" s="4">
        <f t="shared" si="17"/>
        <v>578.79999999999995</v>
      </c>
      <c r="G126" s="4">
        <f t="shared" si="18"/>
        <v>1.999999999999988</v>
      </c>
      <c r="H126" s="17" t="s">
        <v>233</v>
      </c>
      <c r="I126" s="36" t="s">
        <v>495</v>
      </c>
      <c r="J126" s="37" t="s">
        <v>479</v>
      </c>
      <c r="K126" s="36" t="s">
        <v>498</v>
      </c>
      <c r="L126" s="38" t="str">
        <f t="shared" si="19"/>
        <v>Z,C</v>
      </c>
      <c r="M126" t="e">
        <f>SUM(#REF!)</f>
        <v>#REF!</v>
      </c>
    </row>
    <row r="127" spans="1:13" x14ac:dyDescent="0.2">
      <c r="B127" s="10">
        <v>7.013888888888889E-3</v>
      </c>
      <c r="E127" s="14">
        <f>SUM(B127*86400)-25</f>
        <v>581</v>
      </c>
      <c r="F127" s="14"/>
      <c r="G127" s="14"/>
      <c r="I127" s="36"/>
      <c r="J127" s="37"/>
      <c r="K127" s="36"/>
      <c r="L127" s="38"/>
    </row>
    <row r="128" spans="1:13" x14ac:dyDescent="0.2">
      <c r="E128" s="14"/>
      <c r="F128" s="14"/>
      <c r="G128" s="14"/>
      <c r="I128" s="36"/>
      <c r="J128" s="37"/>
      <c r="K128" s="36"/>
      <c r="L128" s="38"/>
    </row>
    <row r="129" spans="5:12" x14ac:dyDescent="0.2">
      <c r="E129" s="14"/>
      <c r="F129" s="14"/>
      <c r="G129" s="14"/>
      <c r="I129" s="36"/>
      <c r="J129" s="37"/>
      <c r="K129" s="36"/>
      <c r="L129" s="38"/>
    </row>
  </sheetData>
  <autoFilter ref="A2:L2" xr:uid="{00000000-0009-0000-0000-000001000000}">
    <sortState xmlns:xlrd2="http://schemas.microsoft.com/office/spreadsheetml/2017/richdata2" ref="A3:L127">
      <sortCondition ref="A2:A127"/>
    </sortState>
  </autoFilter>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20"/>
  <sheetViews>
    <sheetView workbookViewId="0">
      <selection activeCell="I1" sqref="I1:I1048576"/>
    </sheetView>
  </sheetViews>
  <sheetFormatPr baseColWidth="10" defaultColWidth="11" defaultRowHeight="16" x14ac:dyDescent="0.2"/>
  <cols>
    <col min="1" max="3" width="11" style="15"/>
    <col min="4" max="4" width="14.5" style="15" customWidth="1"/>
    <col min="5" max="5" width="11.6640625" style="60" bestFit="1" customWidth="1"/>
    <col min="6" max="7" width="11.6640625" style="75" customWidth="1"/>
    <col min="8" max="8" width="70.1640625" customWidth="1"/>
    <col min="9" max="9" width="11" style="43"/>
    <col min="10" max="10" width="11" style="49"/>
    <col min="11" max="11" width="11" style="50"/>
    <col min="12" max="12" width="11" style="51"/>
    <col min="13" max="16384" width="11" style="15"/>
  </cols>
  <sheetData>
    <row r="1" spans="1:12" ht="35" thickBot="1" x14ac:dyDescent="0.25">
      <c r="A1" t="s">
        <v>130</v>
      </c>
      <c r="B1" s="9" t="s">
        <v>0</v>
      </c>
      <c r="C1" s="1" t="s">
        <v>1</v>
      </c>
      <c r="D1" s="1" t="s">
        <v>123</v>
      </c>
      <c r="E1" s="79" t="s">
        <v>1124</v>
      </c>
      <c r="F1" s="79" t="s">
        <v>1125</v>
      </c>
      <c r="G1" s="3" t="s">
        <v>1126</v>
      </c>
      <c r="H1" s="16" t="s">
        <v>2</v>
      </c>
      <c r="I1" s="33" t="s">
        <v>3</v>
      </c>
      <c r="J1" s="34" t="s">
        <v>1127</v>
      </c>
      <c r="K1" s="33" t="s">
        <v>1128</v>
      </c>
      <c r="L1" s="35" t="s">
        <v>496</v>
      </c>
    </row>
    <row r="2" spans="1:12" ht="17" thickBot="1" x14ac:dyDescent="0.25">
      <c r="A2" s="15">
        <v>1</v>
      </c>
      <c r="B2" s="19">
        <v>3.4490740740740743E-4</v>
      </c>
      <c r="C2" s="20">
        <v>4.6759259259259258E-4</v>
      </c>
      <c r="D2" s="20">
        <f t="shared" ref="D2:D33" si="0">SUM(B3-B2)</f>
        <v>7.523148148148146E-5</v>
      </c>
      <c r="E2" s="23">
        <f t="shared" ref="E2:E33" si="1">SUM(B2*86400)-29.8</f>
        <v>0</v>
      </c>
      <c r="F2" s="23">
        <f t="shared" ref="F2:F33" si="2">SUM(C2*86400)-29.8</f>
        <v>10.599999999999998</v>
      </c>
      <c r="G2" s="21">
        <f t="shared" ref="G2:G33" si="3">SUM(F2-E2)</f>
        <v>10.599999999999998</v>
      </c>
      <c r="H2" s="76" t="s">
        <v>990</v>
      </c>
      <c r="I2" s="46" t="s">
        <v>493</v>
      </c>
      <c r="J2" s="47" t="s">
        <v>462</v>
      </c>
      <c r="K2" s="46" t="s">
        <v>497</v>
      </c>
      <c r="L2" s="48" t="str">
        <f t="shared" ref="L2:L33" si="4">CONCATENATE(I2,",", K2)</f>
        <v>Y,I</v>
      </c>
    </row>
    <row r="3" spans="1:12" ht="17" thickBot="1" x14ac:dyDescent="0.25">
      <c r="A3" s="15">
        <v>2</v>
      </c>
      <c r="B3" s="19">
        <v>4.2013888888888889E-4</v>
      </c>
      <c r="C3" s="20">
        <v>4.3981481481481481E-4</v>
      </c>
      <c r="D3" s="20">
        <f t="shared" si="0"/>
        <v>1.9675925925925915E-5</v>
      </c>
      <c r="E3" s="23">
        <f t="shared" si="1"/>
        <v>6.4999999999999964</v>
      </c>
      <c r="F3" s="23">
        <f t="shared" si="2"/>
        <v>8.1999999999999993</v>
      </c>
      <c r="G3" s="21">
        <f t="shared" si="3"/>
        <v>1.7000000000000028</v>
      </c>
      <c r="H3" s="76" t="s">
        <v>29</v>
      </c>
      <c r="I3" s="46" t="s">
        <v>494</v>
      </c>
      <c r="J3" s="47" t="s">
        <v>467</v>
      </c>
      <c r="K3" s="46" t="s">
        <v>499</v>
      </c>
      <c r="L3" s="48" t="str">
        <f t="shared" si="4"/>
        <v>X,R</v>
      </c>
    </row>
    <row r="4" spans="1:12" ht="17" thickBot="1" x14ac:dyDescent="0.25">
      <c r="A4" s="15">
        <v>3</v>
      </c>
      <c r="B4" s="19">
        <v>4.3981481481481481E-4</v>
      </c>
      <c r="C4" s="20">
        <v>4.942129629629629E-4</v>
      </c>
      <c r="D4" s="20">
        <f t="shared" si="0"/>
        <v>1.1689814814814815E-4</v>
      </c>
      <c r="E4" s="23">
        <f t="shared" si="1"/>
        <v>8.1999999999999993</v>
      </c>
      <c r="F4" s="23">
        <f t="shared" si="2"/>
        <v>12.899999999999995</v>
      </c>
      <c r="G4" s="21">
        <f t="shared" si="3"/>
        <v>4.6999999999999957</v>
      </c>
      <c r="H4" s="76" t="s">
        <v>991</v>
      </c>
      <c r="I4" s="46" t="s">
        <v>493</v>
      </c>
      <c r="J4" s="47" t="s">
        <v>462</v>
      </c>
      <c r="K4" s="46" t="s">
        <v>497</v>
      </c>
      <c r="L4" s="48" t="str">
        <f t="shared" si="4"/>
        <v>Y,I</v>
      </c>
    </row>
    <row r="5" spans="1:12" ht="17" thickBot="1" x14ac:dyDescent="0.25">
      <c r="A5" s="15">
        <v>4</v>
      </c>
      <c r="B5" s="19">
        <v>5.5671296296296296E-4</v>
      </c>
      <c r="C5" s="20">
        <v>6.0532407407407399E-4</v>
      </c>
      <c r="D5" s="20">
        <f t="shared" si="0"/>
        <v>1.1342592592592589E-4</v>
      </c>
      <c r="E5" s="23">
        <f t="shared" si="1"/>
        <v>18.3</v>
      </c>
      <c r="F5" s="23">
        <f t="shared" si="2"/>
        <v>22.499999999999989</v>
      </c>
      <c r="G5" s="21">
        <f t="shared" si="3"/>
        <v>4.1999999999999886</v>
      </c>
      <c r="H5" s="76" t="s">
        <v>29</v>
      </c>
      <c r="I5" s="46" t="s">
        <v>494</v>
      </c>
      <c r="J5" s="47" t="s">
        <v>467</v>
      </c>
      <c r="K5" s="46" t="s">
        <v>499</v>
      </c>
      <c r="L5" s="48" t="str">
        <f t="shared" si="4"/>
        <v>X,R</v>
      </c>
    </row>
    <row r="6" spans="1:12" ht="17" thickBot="1" x14ac:dyDescent="0.25">
      <c r="A6" s="15">
        <v>5</v>
      </c>
      <c r="B6" s="19">
        <v>6.7013888888888885E-4</v>
      </c>
      <c r="C6" s="20">
        <v>6.8287037037037025E-4</v>
      </c>
      <c r="D6" s="20">
        <f t="shared" si="0"/>
        <v>2.3148148148148117E-5</v>
      </c>
      <c r="E6" s="23">
        <f t="shared" si="1"/>
        <v>28.099999999999998</v>
      </c>
      <c r="F6" s="23">
        <f t="shared" si="2"/>
        <v>29.199999999999992</v>
      </c>
      <c r="G6" s="21">
        <f t="shared" si="3"/>
        <v>1.0999999999999943</v>
      </c>
      <c r="H6" s="76" t="s">
        <v>992</v>
      </c>
      <c r="I6" s="46" t="s">
        <v>493</v>
      </c>
      <c r="J6" s="47" t="s">
        <v>462</v>
      </c>
      <c r="K6" s="46" t="s">
        <v>497</v>
      </c>
      <c r="L6" s="48" t="str">
        <f t="shared" si="4"/>
        <v>Y,I</v>
      </c>
    </row>
    <row r="7" spans="1:12" ht="17" thickBot="1" x14ac:dyDescent="0.25">
      <c r="A7" s="15">
        <v>6</v>
      </c>
      <c r="B7" s="19">
        <v>6.9328703703703696E-4</v>
      </c>
      <c r="C7" s="20">
        <v>9.8379629629629642E-4</v>
      </c>
      <c r="D7" s="20">
        <f t="shared" si="0"/>
        <v>2.9629629629629646E-4</v>
      </c>
      <c r="E7" s="23">
        <f t="shared" si="1"/>
        <v>30.099999999999991</v>
      </c>
      <c r="F7" s="23">
        <f t="shared" si="2"/>
        <v>55.200000000000017</v>
      </c>
      <c r="G7" s="21">
        <f t="shared" si="3"/>
        <v>25.100000000000026</v>
      </c>
      <c r="H7" s="76" t="s">
        <v>993</v>
      </c>
      <c r="I7" s="46" t="s">
        <v>127</v>
      </c>
      <c r="J7" s="47" t="s">
        <v>462</v>
      </c>
      <c r="K7" s="46" t="s">
        <v>497</v>
      </c>
      <c r="L7" s="48" t="str">
        <f t="shared" si="4"/>
        <v>V,I</v>
      </c>
    </row>
    <row r="8" spans="1:12" ht="17" thickBot="1" x14ac:dyDescent="0.25">
      <c r="A8" s="15">
        <v>7</v>
      </c>
      <c r="B8" s="19">
        <v>9.8958333333333342E-4</v>
      </c>
      <c r="C8" s="20">
        <v>1.0254629629629628E-3</v>
      </c>
      <c r="D8" s="20">
        <f t="shared" si="0"/>
        <v>7.638888888888886E-5</v>
      </c>
      <c r="E8" s="23">
        <f t="shared" si="1"/>
        <v>55.700000000000017</v>
      </c>
      <c r="F8" s="23">
        <f t="shared" si="2"/>
        <v>58.8</v>
      </c>
      <c r="G8" s="21">
        <f t="shared" si="3"/>
        <v>3.0999999999999801</v>
      </c>
      <c r="H8" s="76" t="s">
        <v>994</v>
      </c>
      <c r="I8" s="46" t="s">
        <v>128</v>
      </c>
      <c r="J8" s="47" t="s">
        <v>467</v>
      </c>
      <c r="K8" s="46" t="s">
        <v>499</v>
      </c>
      <c r="L8" s="48" t="str">
        <f t="shared" si="4"/>
        <v>W,R</v>
      </c>
    </row>
    <row r="9" spans="1:12" ht="17" thickBot="1" x14ac:dyDescent="0.25">
      <c r="A9" s="15">
        <v>8</v>
      </c>
      <c r="B9" s="19">
        <v>1.0659722222222223E-3</v>
      </c>
      <c r="C9" s="20">
        <v>1.0949074074074075E-3</v>
      </c>
      <c r="D9" s="20">
        <f t="shared" si="0"/>
        <v>2.8935185185185227E-5</v>
      </c>
      <c r="E9" s="23">
        <f t="shared" si="1"/>
        <v>62.300000000000011</v>
      </c>
      <c r="F9" s="23">
        <f t="shared" si="2"/>
        <v>64.800000000000011</v>
      </c>
      <c r="G9" s="21">
        <f t="shared" si="3"/>
        <v>2.5</v>
      </c>
      <c r="H9" s="76" t="s">
        <v>995</v>
      </c>
      <c r="I9" s="46" t="s">
        <v>493</v>
      </c>
      <c r="J9" s="47" t="s">
        <v>477</v>
      </c>
      <c r="K9" s="46" t="s">
        <v>498</v>
      </c>
      <c r="L9" s="48" t="str">
        <f t="shared" si="4"/>
        <v>Y,C</v>
      </c>
    </row>
    <row r="10" spans="1:12" ht="17" thickBot="1" x14ac:dyDescent="0.25">
      <c r="A10" s="15">
        <v>9</v>
      </c>
      <c r="B10" s="19">
        <v>1.0949074074074075E-3</v>
      </c>
      <c r="C10" s="20">
        <v>1.1111111111111111E-3</v>
      </c>
      <c r="D10" s="20">
        <f t="shared" si="0"/>
        <v>2.3148148148148008E-5</v>
      </c>
      <c r="E10" s="23">
        <f t="shared" si="1"/>
        <v>64.800000000000011</v>
      </c>
      <c r="F10" s="23">
        <f t="shared" si="2"/>
        <v>66.2</v>
      </c>
      <c r="G10" s="21">
        <f t="shared" si="3"/>
        <v>1.3999999999999915</v>
      </c>
      <c r="H10" s="76" t="s">
        <v>996</v>
      </c>
      <c r="I10" s="46" t="s">
        <v>127</v>
      </c>
      <c r="J10" s="47" t="s">
        <v>479</v>
      </c>
      <c r="K10" s="46" t="s">
        <v>498</v>
      </c>
      <c r="L10" s="48" t="str">
        <f t="shared" si="4"/>
        <v>V,C</v>
      </c>
    </row>
    <row r="11" spans="1:12" ht="17" thickBot="1" x14ac:dyDescent="0.25">
      <c r="A11" s="15">
        <v>10</v>
      </c>
      <c r="B11" s="19">
        <v>1.1180555555555555E-3</v>
      </c>
      <c r="C11" s="20">
        <v>1.1342592592592591E-3</v>
      </c>
      <c r="D11" s="20">
        <f t="shared" si="0"/>
        <v>4.8611111111111251E-5</v>
      </c>
      <c r="E11" s="23">
        <f t="shared" si="1"/>
        <v>66.8</v>
      </c>
      <c r="F11" s="23">
        <f t="shared" si="2"/>
        <v>68.199999999999989</v>
      </c>
      <c r="G11" s="21">
        <f t="shared" si="3"/>
        <v>1.3999999999999915</v>
      </c>
      <c r="H11" s="76" t="s">
        <v>997</v>
      </c>
      <c r="I11" s="46" t="s">
        <v>493</v>
      </c>
      <c r="J11" s="47" t="s">
        <v>477</v>
      </c>
      <c r="K11" s="46" t="s">
        <v>498</v>
      </c>
      <c r="L11" s="48" t="str">
        <f t="shared" si="4"/>
        <v>Y,C</v>
      </c>
    </row>
    <row r="12" spans="1:12" ht="17" thickBot="1" x14ac:dyDescent="0.25">
      <c r="A12" s="15">
        <v>11</v>
      </c>
      <c r="B12" s="19">
        <v>1.1666666666666668E-3</v>
      </c>
      <c r="C12" s="20">
        <v>1.1921296296296296E-3</v>
      </c>
      <c r="D12" s="20">
        <f t="shared" si="0"/>
        <v>3.2407407407407211E-5</v>
      </c>
      <c r="E12" s="23">
        <f t="shared" si="1"/>
        <v>71.000000000000014</v>
      </c>
      <c r="F12" s="23">
        <f t="shared" si="2"/>
        <v>73.2</v>
      </c>
      <c r="G12" s="21">
        <f t="shared" si="3"/>
        <v>2.1999999999999886</v>
      </c>
      <c r="H12" s="76" t="s">
        <v>998</v>
      </c>
      <c r="I12" s="46" t="s">
        <v>127</v>
      </c>
      <c r="J12" s="47" t="s">
        <v>462</v>
      </c>
      <c r="K12" s="46" t="s">
        <v>497</v>
      </c>
      <c r="L12" s="48" t="str">
        <f t="shared" si="4"/>
        <v>V,I</v>
      </c>
    </row>
    <row r="13" spans="1:12" ht="17" thickBot="1" x14ac:dyDescent="0.25">
      <c r="A13" s="15">
        <v>12</v>
      </c>
      <c r="B13" s="19">
        <v>1.199074074074074E-3</v>
      </c>
      <c r="C13" s="20">
        <v>1.2152777777777778E-3</v>
      </c>
      <c r="D13" s="20">
        <f t="shared" si="0"/>
        <v>3.4722222222222446E-5</v>
      </c>
      <c r="E13" s="23">
        <f t="shared" si="1"/>
        <v>73.8</v>
      </c>
      <c r="F13" s="23">
        <f t="shared" si="2"/>
        <v>75.2</v>
      </c>
      <c r="G13" s="21">
        <f t="shared" si="3"/>
        <v>1.4000000000000057</v>
      </c>
      <c r="H13" s="76" t="s">
        <v>999</v>
      </c>
      <c r="I13" s="46" t="s">
        <v>493</v>
      </c>
      <c r="J13" s="47" t="s">
        <v>467</v>
      </c>
      <c r="K13" s="46" t="s">
        <v>499</v>
      </c>
      <c r="L13" s="48" t="str">
        <f t="shared" si="4"/>
        <v>Y,R</v>
      </c>
    </row>
    <row r="14" spans="1:12" ht="17" thickBot="1" x14ac:dyDescent="0.25">
      <c r="A14" s="15">
        <v>13</v>
      </c>
      <c r="B14" s="19">
        <v>1.2337962962962964E-3</v>
      </c>
      <c r="C14" s="20">
        <v>1.3773148148148147E-3</v>
      </c>
      <c r="D14" s="20">
        <f t="shared" si="0"/>
        <v>1.6898148148148133E-4</v>
      </c>
      <c r="E14" s="23">
        <f t="shared" si="1"/>
        <v>76.800000000000011</v>
      </c>
      <c r="F14" s="23">
        <f t="shared" si="2"/>
        <v>89.199999999999989</v>
      </c>
      <c r="G14" s="21">
        <f t="shared" si="3"/>
        <v>12.399999999999977</v>
      </c>
      <c r="H14" s="76" t="s">
        <v>1000</v>
      </c>
      <c r="I14" s="46" t="s">
        <v>494</v>
      </c>
      <c r="J14" s="47" t="s">
        <v>462</v>
      </c>
      <c r="K14" s="46" t="s">
        <v>497</v>
      </c>
      <c r="L14" s="48" t="str">
        <f t="shared" si="4"/>
        <v>X,I</v>
      </c>
    </row>
    <row r="15" spans="1:12" ht="17" thickBot="1" x14ac:dyDescent="0.25">
      <c r="A15" s="15">
        <v>14</v>
      </c>
      <c r="B15" s="19">
        <v>1.4027777777777777E-3</v>
      </c>
      <c r="C15" s="20">
        <v>1.4502314814814814E-3</v>
      </c>
      <c r="D15" s="20">
        <f t="shared" si="0"/>
        <v>4.7453703703703633E-5</v>
      </c>
      <c r="E15" s="23">
        <f t="shared" si="1"/>
        <v>91.4</v>
      </c>
      <c r="F15" s="23">
        <f t="shared" si="2"/>
        <v>95.5</v>
      </c>
      <c r="G15" s="21">
        <f t="shared" si="3"/>
        <v>4.0999999999999943</v>
      </c>
      <c r="H15" s="76" t="s">
        <v>29</v>
      </c>
      <c r="I15" s="46" t="s">
        <v>127</v>
      </c>
      <c r="J15" s="47" t="s">
        <v>467</v>
      </c>
      <c r="K15" s="46" t="s">
        <v>499</v>
      </c>
      <c r="L15" s="48" t="str">
        <f t="shared" si="4"/>
        <v>V,R</v>
      </c>
    </row>
    <row r="16" spans="1:12" ht="17" thickBot="1" x14ac:dyDescent="0.25">
      <c r="A16" s="15">
        <v>15</v>
      </c>
      <c r="B16" s="19">
        <v>1.4502314814814814E-3</v>
      </c>
      <c r="C16" s="20">
        <v>1.4803240740740742E-3</v>
      </c>
      <c r="D16" s="20">
        <f t="shared" si="0"/>
        <v>3.0092592592592844E-5</v>
      </c>
      <c r="E16" s="23">
        <f t="shared" si="1"/>
        <v>95.5</v>
      </c>
      <c r="F16" s="23">
        <f t="shared" si="2"/>
        <v>98.100000000000023</v>
      </c>
      <c r="G16" s="21">
        <f t="shared" si="3"/>
        <v>2.6000000000000227</v>
      </c>
      <c r="H16" s="76" t="s">
        <v>1001</v>
      </c>
      <c r="I16" s="46" t="s">
        <v>493</v>
      </c>
      <c r="J16" s="47" t="s">
        <v>462</v>
      </c>
      <c r="K16" s="46" t="s">
        <v>497</v>
      </c>
      <c r="L16" s="48" t="str">
        <f t="shared" si="4"/>
        <v>Y,I</v>
      </c>
    </row>
    <row r="17" spans="1:12" ht="17" thickBot="1" x14ac:dyDescent="0.25">
      <c r="A17" s="15">
        <v>16</v>
      </c>
      <c r="B17" s="19">
        <v>1.4803240740740742E-3</v>
      </c>
      <c r="C17" s="20">
        <v>1.5300925925925924E-3</v>
      </c>
      <c r="D17" s="20">
        <f t="shared" si="0"/>
        <v>4.9768518518518217E-5</v>
      </c>
      <c r="E17" s="23">
        <f t="shared" si="1"/>
        <v>98.100000000000023</v>
      </c>
      <c r="F17" s="23">
        <f t="shared" si="2"/>
        <v>102.39999999999999</v>
      </c>
      <c r="G17" s="21">
        <f t="shared" si="3"/>
        <v>4.2999999999999687</v>
      </c>
      <c r="H17" s="76" t="s">
        <v>29</v>
      </c>
      <c r="I17" s="46" t="s">
        <v>494</v>
      </c>
      <c r="J17" s="47" t="s">
        <v>467</v>
      </c>
      <c r="K17" s="46" t="s">
        <v>499</v>
      </c>
      <c r="L17" s="48" t="str">
        <f t="shared" si="4"/>
        <v>X,R</v>
      </c>
    </row>
    <row r="18" spans="1:12" ht="17" thickBot="1" x14ac:dyDescent="0.25">
      <c r="A18" s="15">
        <v>17</v>
      </c>
      <c r="B18" s="19">
        <v>1.5300925925925924E-3</v>
      </c>
      <c r="C18" s="20">
        <v>1.5879629629629629E-3</v>
      </c>
      <c r="D18" s="20">
        <f t="shared" si="0"/>
        <v>5.7870370370370454E-5</v>
      </c>
      <c r="E18" s="23">
        <f t="shared" si="1"/>
        <v>102.39999999999999</v>
      </c>
      <c r="F18" s="23">
        <f t="shared" si="2"/>
        <v>107.39999999999999</v>
      </c>
      <c r="G18" s="21">
        <f t="shared" si="3"/>
        <v>5</v>
      </c>
      <c r="H18" s="76" t="s">
        <v>1002</v>
      </c>
      <c r="I18" s="46" t="s">
        <v>493</v>
      </c>
      <c r="J18" s="47" t="s">
        <v>462</v>
      </c>
      <c r="K18" s="46" t="s">
        <v>497</v>
      </c>
      <c r="L18" s="48" t="str">
        <f t="shared" si="4"/>
        <v>Y,I</v>
      </c>
    </row>
    <row r="19" spans="1:12" ht="17" thickBot="1" x14ac:dyDescent="0.25">
      <c r="A19" s="15">
        <v>18</v>
      </c>
      <c r="B19" s="19">
        <v>1.5879629629629629E-3</v>
      </c>
      <c r="C19" s="20">
        <v>1.6087962962962963E-3</v>
      </c>
      <c r="D19" s="20">
        <f t="shared" si="0"/>
        <v>2.5462962962963026E-5</v>
      </c>
      <c r="E19" s="23">
        <f t="shared" si="1"/>
        <v>107.39999999999999</v>
      </c>
      <c r="F19" s="23">
        <f t="shared" si="2"/>
        <v>109.2</v>
      </c>
      <c r="G19" s="21">
        <f t="shared" si="3"/>
        <v>1.8000000000000114</v>
      </c>
      <c r="H19" s="76" t="s">
        <v>1003</v>
      </c>
      <c r="I19" s="46" t="s">
        <v>494</v>
      </c>
      <c r="J19" s="47" t="s">
        <v>477</v>
      </c>
      <c r="K19" s="46" t="s">
        <v>498</v>
      </c>
      <c r="L19" s="48" t="str">
        <f t="shared" si="4"/>
        <v>X,C</v>
      </c>
    </row>
    <row r="20" spans="1:12" ht="17" thickBot="1" x14ac:dyDescent="0.25">
      <c r="A20" s="15">
        <v>19</v>
      </c>
      <c r="B20" s="19">
        <v>1.6134259259259259E-3</v>
      </c>
      <c r="C20" s="19">
        <v>1.6319444444444445E-3</v>
      </c>
      <c r="D20" s="20">
        <f t="shared" si="0"/>
        <v>1.8518518518518623E-5</v>
      </c>
      <c r="E20" s="23">
        <f t="shared" si="1"/>
        <v>109.60000000000001</v>
      </c>
      <c r="F20" s="23">
        <f t="shared" si="2"/>
        <v>111.2</v>
      </c>
      <c r="G20" s="21">
        <f t="shared" si="3"/>
        <v>1.5999999999999943</v>
      </c>
      <c r="H20" s="76" t="s">
        <v>1004</v>
      </c>
      <c r="I20" s="46" t="s">
        <v>493</v>
      </c>
      <c r="J20" s="47" t="s">
        <v>479</v>
      </c>
      <c r="K20" s="46" t="s">
        <v>498</v>
      </c>
      <c r="L20" s="48" t="str">
        <f t="shared" si="4"/>
        <v>Y,C</v>
      </c>
    </row>
    <row r="21" spans="1:12" ht="17" thickBot="1" x14ac:dyDescent="0.25">
      <c r="A21" s="15">
        <v>20</v>
      </c>
      <c r="B21" s="19">
        <v>1.6319444444444445E-3</v>
      </c>
      <c r="C21" s="20">
        <v>1.6550925925925926E-3</v>
      </c>
      <c r="D21" s="20">
        <f t="shared" si="0"/>
        <v>2.3148148148148008E-5</v>
      </c>
      <c r="E21" s="23">
        <f t="shared" si="1"/>
        <v>111.2</v>
      </c>
      <c r="F21" s="23">
        <f t="shared" si="2"/>
        <v>113.2</v>
      </c>
      <c r="G21" s="21">
        <f t="shared" si="3"/>
        <v>2</v>
      </c>
      <c r="H21" s="76" t="s">
        <v>1005</v>
      </c>
      <c r="I21" s="46" t="s">
        <v>127</v>
      </c>
      <c r="J21" s="47" t="s">
        <v>464</v>
      </c>
      <c r="K21" s="46" t="s">
        <v>497</v>
      </c>
      <c r="L21" s="48" t="str">
        <f t="shared" si="4"/>
        <v>V,I</v>
      </c>
    </row>
    <row r="22" spans="1:12" ht="17" thickBot="1" x14ac:dyDescent="0.25">
      <c r="A22" s="15">
        <v>21</v>
      </c>
      <c r="B22" s="19">
        <v>1.6550925925925926E-3</v>
      </c>
      <c r="C22" s="20">
        <v>1.6782407407407406E-3</v>
      </c>
      <c r="D22" s="20">
        <f t="shared" si="0"/>
        <v>2.3148148148148008E-5</v>
      </c>
      <c r="E22" s="23">
        <f t="shared" si="1"/>
        <v>113.2</v>
      </c>
      <c r="F22" s="23">
        <f t="shared" si="2"/>
        <v>115.19999999999997</v>
      </c>
      <c r="G22" s="21">
        <f t="shared" si="3"/>
        <v>1.9999999999999716</v>
      </c>
      <c r="H22" s="76" t="s">
        <v>1006</v>
      </c>
      <c r="I22" s="46" t="s">
        <v>493</v>
      </c>
      <c r="J22" s="47" t="s">
        <v>479</v>
      </c>
      <c r="K22" s="46" t="s">
        <v>498</v>
      </c>
      <c r="L22" s="48" t="str">
        <f t="shared" si="4"/>
        <v>Y,C</v>
      </c>
    </row>
    <row r="23" spans="1:12" ht="17" thickBot="1" x14ac:dyDescent="0.25">
      <c r="A23" s="15">
        <v>22</v>
      </c>
      <c r="B23" s="19">
        <v>1.6782407407407406E-3</v>
      </c>
      <c r="C23" s="20">
        <v>1.7604166666666669E-3</v>
      </c>
      <c r="D23" s="20">
        <f t="shared" si="0"/>
        <v>8.2175925925926296E-5</v>
      </c>
      <c r="E23" s="23">
        <f t="shared" si="1"/>
        <v>115.19999999999997</v>
      </c>
      <c r="F23" s="23">
        <f t="shared" si="2"/>
        <v>122.30000000000003</v>
      </c>
      <c r="G23" s="21">
        <f t="shared" si="3"/>
        <v>7.1000000000000512</v>
      </c>
      <c r="H23" s="76" t="s">
        <v>1007</v>
      </c>
      <c r="I23" s="46" t="s">
        <v>127</v>
      </c>
      <c r="J23" s="47" t="s">
        <v>477</v>
      </c>
      <c r="K23" s="46" t="s">
        <v>498</v>
      </c>
      <c r="L23" s="48" t="str">
        <f t="shared" si="4"/>
        <v>V,C</v>
      </c>
    </row>
    <row r="24" spans="1:12" ht="17" thickBot="1" x14ac:dyDescent="0.25">
      <c r="A24" s="15">
        <v>23</v>
      </c>
      <c r="B24" s="19">
        <v>1.7604166666666669E-3</v>
      </c>
      <c r="C24" s="20">
        <v>1.767361111111111E-3</v>
      </c>
      <c r="D24" s="20">
        <f t="shared" si="0"/>
        <v>6.9444444444441856E-6</v>
      </c>
      <c r="E24" s="23">
        <f t="shared" si="1"/>
        <v>122.30000000000003</v>
      </c>
      <c r="F24" s="23">
        <f t="shared" si="2"/>
        <v>122.89999999999999</v>
      </c>
      <c r="G24" s="21">
        <f t="shared" si="3"/>
        <v>0.59999999999996589</v>
      </c>
      <c r="H24" s="76" t="s">
        <v>1008</v>
      </c>
      <c r="I24" s="46" t="s">
        <v>493</v>
      </c>
      <c r="J24" s="47" t="s">
        <v>462</v>
      </c>
      <c r="K24" s="46" t="s">
        <v>497</v>
      </c>
      <c r="L24" s="48" t="str">
        <f t="shared" si="4"/>
        <v>Y,I</v>
      </c>
    </row>
    <row r="25" spans="1:12" ht="17" thickBot="1" x14ac:dyDescent="0.25">
      <c r="A25" s="15">
        <v>24</v>
      </c>
      <c r="B25" s="19">
        <v>1.767361111111111E-3</v>
      </c>
      <c r="C25" s="20">
        <v>1.8171296296296297E-3</v>
      </c>
      <c r="D25" s="20">
        <f t="shared" si="0"/>
        <v>6.0185185185185472E-5</v>
      </c>
      <c r="E25" s="23">
        <f t="shared" si="1"/>
        <v>122.89999999999999</v>
      </c>
      <c r="F25" s="23">
        <f t="shared" si="2"/>
        <v>127.2</v>
      </c>
      <c r="G25" s="21">
        <f t="shared" si="3"/>
        <v>4.3000000000000114</v>
      </c>
      <c r="H25" s="76" t="s">
        <v>1009</v>
      </c>
      <c r="I25" s="46" t="s">
        <v>494</v>
      </c>
      <c r="J25" s="47" t="s">
        <v>462</v>
      </c>
      <c r="K25" s="46" t="s">
        <v>497</v>
      </c>
      <c r="L25" s="48" t="str">
        <f t="shared" si="4"/>
        <v>X,I</v>
      </c>
    </row>
    <row r="26" spans="1:12" ht="17" thickBot="1" x14ac:dyDescent="0.25">
      <c r="A26" s="15">
        <v>25</v>
      </c>
      <c r="B26" s="19">
        <v>1.8275462962962965E-3</v>
      </c>
      <c r="C26" s="20">
        <v>1.8310185185185185E-3</v>
      </c>
      <c r="D26" s="20">
        <f t="shared" si="0"/>
        <v>3.4722222222219844E-6</v>
      </c>
      <c r="E26" s="23">
        <f t="shared" si="1"/>
        <v>128.1</v>
      </c>
      <c r="F26" s="23">
        <f t="shared" si="2"/>
        <v>128.39999999999998</v>
      </c>
      <c r="G26" s="21">
        <f t="shared" si="3"/>
        <v>0.29999999999998295</v>
      </c>
      <c r="H26" s="76" t="s">
        <v>1010</v>
      </c>
      <c r="I26" s="46" t="s">
        <v>127</v>
      </c>
      <c r="J26" s="47" t="s">
        <v>479</v>
      </c>
      <c r="K26" s="46" t="s">
        <v>498</v>
      </c>
      <c r="L26" s="48" t="str">
        <f t="shared" si="4"/>
        <v>V,C</v>
      </c>
    </row>
    <row r="27" spans="1:12" ht="17" thickBot="1" x14ac:dyDescent="0.25">
      <c r="A27" s="15">
        <v>26</v>
      </c>
      <c r="B27" s="19">
        <v>1.8310185185185185E-3</v>
      </c>
      <c r="C27" s="20">
        <v>1.8645833333333333E-3</v>
      </c>
      <c r="D27" s="20">
        <f t="shared" si="0"/>
        <v>3.3564814814814829E-5</v>
      </c>
      <c r="E27" s="23">
        <f t="shared" si="1"/>
        <v>128.39999999999998</v>
      </c>
      <c r="F27" s="23">
        <f t="shared" si="2"/>
        <v>131.29999999999998</v>
      </c>
      <c r="G27" s="21">
        <f t="shared" si="3"/>
        <v>2.9000000000000057</v>
      </c>
      <c r="H27" s="76" t="s">
        <v>29</v>
      </c>
      <c r="I27" s="46" t="s">
        <v>128</v>
      </c>
      <c r="J27" s="47" t="s">
        <v>479</v>
      </c>
      <c r="K27" s="46" t="s">
        <v>498</v>
      </c>
      <c r="L27" s="48" t="str">
        <f t="shared" si="4"/>
        <v>W,C</v>
      </c>
    </row>
    <row r="28" spans="1:12" ht="17" thickBot="1" x14ac:dyDescent="0.25">
      <c r="A28" s="15">
        <v>27</v>
      </c>
      <c r="B28" s="19">
        <v>1.8645833333333333E-3</v>
      </c>
      <c r="C28" s="20">
        <v>1.8819444444444445E-3</v>
      </c>
      <c r="D28" s="20">
        <f t="shared" si="0"/>
        <v>1.7361111111111223E-5</v>
      </c>
      <c r="E28" s="23">
        <f t="shared" si="1"/>
        <v>131.29999999999998</v>
      </c>
      <c r="F28" s="23">
        <f t="shared" si="2"/>
        <v>132.80000000000001</v>
      </c>
      <c r="G28" s="21">
        <f t="shared" si="3"/>
        <v>1.5000000000000284</v>
      </c>
      <c r="H28" s="76" t="s">
        <v>1011</v>
      </c>
      <c r="I28" s="46" t="s">
        <v>127</v>
      </c>
      <c r="J28" s="47" t="s">
        <v>479</v>
      </c>
      <c r="K28" s="46" t="s">
        <v>498</v>
      </c>
      <c r="L28" s="48" t="str">
        <f t="shared" si="4"/>
        <v>V,C</v>
      </c>
    </row>
    <row r="29" spans="1:12" ht="17" thickBot="1" x14ac:dyDescent="0.25">
      <c r="A29" s="15">
        <v>28</v>
      </c>
      <c r="B29" s="19">
        <v>1.8819444444444445E-3</v>
      </c>
      <c r="C29" s="20">
        <v>1.8981481481481482E-3</v>
      </c>
      <c r="D29" s="20">
        <f t="shared" si="0"/>
        <v>1.5046296296295988E-5</v>
      </c>
      <c r="E29" s="23">
        <f t="shared" si="1"/>
        <v>132.80000000000001</v>
      </c>
      <c r="F29" s="23">
        <f t="shared" si="2"/>
        <v>134.19999999999999</v>
      </c>
      <c r="G29" s="21">
        <f t="shared" si="3"/>
        <v>1.3999999999999773</v>
      </c>
      <c r="H29" s="76" t="s">
        <v>1012</v>
      </c>
      <c r="I29" s="46" t="s">
        <v>493</v>
      </c>
      <c r="J29" s="47" t="s">
        <v>462</v>
      </c>
      <c r="K29" s="46" t="s">
        <v>497</v>
      </c>
      <c r="L29" s="48" t="str">
        <f t="shared" si="4"/>
        <v>Y,I</v>
      </c>
    </row>
    <row r="30" spans="1:12" ht="17" thickBot="1" x14ac:dyDescent="0.25">
      <c r="A30" s="15">
        <v>29</v>
      </c>
      <c r="B30" s="19">
        <v>1.8969907407407405E-3</v>
      </c>
      <c r="C30" s="20">
        <v>1.9675925925925928E-3</v>
      </c>
      <c r="D30" s="20">
        <f t="shared" si="0"/>
        <v>1.5972222222222234E-4</v>
      </c>
      <c r="E30" s="23">
        <f t="shared" si="1"/>
        <v>134.09999999999997</v>
      </c>
      <c r="F30" s="23">
        <f t="shared" si="2"/>
        <v>140.20000000000002</v>
      </c>
      <c r="G30" s="21">
        <f t="shared" si="3"/>
        <v>6.1000000000000512</v>
      </c>
      <c r="H30" s="76" t="s">
        <v>1013</v>
      </c>
      <c r="I30" s="46" t="s">
        <v>128</v>
      </c>
      <c r="J30" s="47" t="s">
        <v>462</v>
      </c>
      <c r="K30" s="46" t="s">
        <v>497</v>
      </c>
      <c r="L30" s="48" t="str">
        <f t="shared" si="4"/>
        <v>W,I</v>
      </c>
    </row>
    <row r="31" spans="1:12" ht="17" thickBot="1" x14ac:dyDescent="0.25">
      <c r="A31" s="15">
        <v>30</v>
      </c>
      <c r="B31" s="19">
        <v>2.0567129629629629E-3</v>
      </c>
      <c r="C31" s="20">
        <v>2.0659722222222221E-3</v>
      </c>
      <c r="D31" s="20">
        <f t="shared" si="0"/>
        <v>9.2592592592592032E-6</v>
      </c>
      <c r="E31" s="23">
        <f t="shared" si="1"/>
        <v>147.89999999999998</v>
      </c>
      <c r="F31" s="23">
        <f t="shared" si="2"/>
        <v>148.69999999999999</v>
      </c>
      <c r="G31" s="21">
        <f t="shared" si="3"/>
        <v>0.80000000000001137</v>
      </c>
      <c r="H31" s="76" t="s">
        <v>29</v>
      </c>
      <c r="I31" s="46" t="s">
        <v>493</v>
      </c>
      <c r="J31" s="47" t="s">
        <v>467</v>
      </c>
      <c r="K31" s="46" t="s">
        <v>499</v>
      </c>
      <c r="L31" s="48" t="str">
        <f t="shared" si="4"/>
        <v>Y,R</v>
      </c>
    </row>
    <row r="32" spans="1:12" ht="17" thickBot="1" x14ac:dyDescent="0.25">
      <c r="A32" s="15">
        <v>31</v>
      </c>
      <c r="B32" s="19">
        <v>2.0659722222222221E-3</v>
      </c>
      <c r="C32" s="20">
        <v>2.1030092592592593E-3</v>
      </c>
      <c r="D32" s="20">
        <f t="shared" si="0"/>
        <v>3.7037037037037247E-5</v>
      </c>
      <c r="E32" s="23">
        <f t="shared" si="1"/>
        <v>148.69999999999999</v>
      </c>
      <c r="F32" s="23">
        <f t="shared" si="2"/>
        <v>151.9</v>
      </c>
      <c r="G32" s="21">
        <f t="shared" si="3"/>
        <v>3.2000000000000171</v>
      </c>
      <c r="H32" s="76" t="s">
        <v>1014</v>
      </c>
      <c r="I32" s="46" t="s">
        <v>127</v>
      </c>
      <c r="J32" s="47" t="s">
        <v>462</v>
      </c>
      <c r="K32" s="46" t="s">
        <v>497</v>
      </c>
      <c r="L32" s="48" t="str">
        <f t="shared" si="4"/>
        <v>V,I</v>
      </c>
    </row>
    <row r="33" spans="1:12" ht="17" thickBot="1" x14ac:dyDescent="0.25">
      <c r="A33" s="15">
        <v>32</v>
      </c>
      <c r="B33" s="19">
        <v>2.1030092592592593E-3</v>
      </c>
      <c r="C33" s="20">
        <v>2.1192129629629629E-3</v>
      </c>
      <c r="D33" s="20">
        <f t="shared" si="0"/>
        <v>1.6203703703703606E-5</v>
      </c>
      <c r="E33" s="23">
        <f t="shared" si="1"/>
        <v>151.9</v>
      </c>
      <c r="F33" s="23">
        <f t="shared" si="2"/>
        <v>153.29999999999998</v>
      </c>
      <c r="G33" s="21">
        <f t="shared" si="3"/>
        <v>1.3999999999999773</v>
      </c>
      <c r="H33" s="76" t="s">
        <v>56</v>
      </c>
      <c r="I33" s="46" t="s">
        <v>495</v>
      </c>
      <c r="J33" s="47" t="s">
        <v>467</v>
      </c>
      <c r="K33" s="46" t="s">
        <v>499</v>
      </c>
      <c r="L33" s="48" t="str">
        <f t="shared" si="4"/>
        <v>Z,R</v>
      </c>
    </row>
    <row r="34" spans="1:12" ht="17" thickBot="1" x14ac:dyDescent="0.25">
      <c r="A34" s="15">
        <v>33</v>
      </c>
      <c r="B34" s="19">
        <v>2.1192129629629629E-3</v>
      </c>
      <c r="C34" s="20">
        <v>2.1412037037037038E-3</v>
      </c>
      <c r="D34" s="20">
        <f t="shared" ref="D34:D65" si="5">SUM(B35-B34)</f>
        <v>2.1990740740740825E-5</v>
      </c>
      <c r="E34" s="23">
        <f t="shared" ref="E34:E65" si="6">SUM(B34*86400)-29.8</f>
        <v>153.29999999999998</v>
      </c>
      <c r="F34" s="23">
        <f t="shared" ref="F34:F65" si="7">SUM(C34*86400)-29.8</f>
        <v>155.19999999999999</v>
      </c>
      <c r="G34" s="21">
        <f t="shared" ref="G34:G65" si="8">SUM(F34-E34)</f>
        <v>1.9000000000000057</v>
      </c>
      <c r="H34" s="76" t="s">
        <v>1015</v>
      </c>
      <c r="I34" s="46" t="s">
        <v>494</v>
      </c>
      <c r="J34" s="47" t="s">
        <v>467</v>
      </c>
      <c r="K34" s="46" t="s">
        <v>499</v>
      </c>
      <c r="L34" s="48" t="str">
        <f t="shared" ref="L34:L65" si="9">CONCATENATE(I34,",", K34)</f>
        <v>X,R</v>
      </c>
    </row>
    <row r="35" spans="1:12" ht="17" thickBot="1" x14ac:dyDescent="0.25">
      <c r="A35" s="15">
        <v>34</v>
      </c>
      <c r="B35" s="19">
        <v>2.1412037037037038E-3</v>
      </c>
      <c r="C35" s="20">
        <v>2.1539351851851854E-3</v>
      </c>
      <c r="D35" s="20">
        <f t="shared" si="5"/>
        <v>1.0416666666666387E-5</v>
      </c>
      <c r="E35" s="23">
        <f t="shared" si="6"/>
        <v>155.19999999999999</v>
      </c>
      <c r="F35" s="23">
        <f t="shared" si="7"/>
        <v>156.30000000000001</v>
      </c>
      <c r="G35" s="21">
        <f t="shared" si="8"/>
        <v>1.1000000000000227</v>
      </c>
      <c r="H35" s="76" t="s">
        <v>1016</v>
      </c>
      <c r="I35" s="46" t="s">
        <v>128</v>
      </c>
      <c r="J35" s="47" t="s">
        <v>464</v>
      </c>
      <c r="K35" s="46" t="s">
        <v>497</v>
      </c>
      <c r="L35" s="48" t="str">
        <f t="shared" si="9"/>
        <v>W,I</v>
      </c>
    </row>
    <row r="36" spans="1:12" ht="17" thickBot="1" x14ac:dyDescent="0.25">
      <c r="A36" s="15">
        <v>35</v>
      </c>
      <c r="B36" s="19">
        <v>2.1516203703703701E-3</v>
      </c>
      <c r="C36" s="20">
        <v>2.1643518518518518E-3</v>
      </c>
      <c r="D36" s="20">
        <f t="shared" si="5"/>
        <v>1.2731481481481621E-5</v>
      </c>
      <c r="E36" s="23">
        <f t="shared" si="6"/>
        <v>156.09999999999997</v>
      </c>
      <c r="F36" s="23">
        <f t="shared" si="7"/>
        <v>157.19999999999999</v>
      </c>
      <c r="G36" s="21">
        <f t="shared" si="8"/>
        <v>1.1000000000000227</v>
      </c>
      <c r="H36" s="76" t="s">
        <v>1017</v>
      </c>
      <c r="I36" s="46" t="s">
        <v>495</v>
      </c>
      <c r="J36" s="47" t="s">
        <v>467</v>
      </c>
      <c r="K36" s="46" t="s">
        <v>499</v>
      </c>
      <c r="L36" s="48" t="str">
        <f t="shared" si="9"/>
        <v>Z,R</v>
      </c>
    </row>
    <row r="37" spans="1:12" ht="17" thickBot="1" x14ac:dyDescent="0.25">
      <c r="A37" s="15">
        <v>36</v>
      </c>
      <c r="B37" s="19">
        <v>2.1643518518518518E-3</v>
      </c>
      <c r="C37" s="20">
        <v>2.1712962962962962E-3</v>
      </c>
      <c r="D37" s="20">
        <f t="shared" si="5"/>
        <v>6.9444444444444024E-6</v>
      </c>
      <c r="E37" s="23">
        <f t="shared" si="6"/>
        <v>157.19999999999999</v>
      </c>
      <c r="F37" s="23">
        <f t="shared" si="7"/>
        <v>157.79999999999998</v>
      </c>
      <c r="G37" s="21">
        <f t="shared" si="8"/>
        <v>0.59999999999999432</v>
      </c>
      <c r="H37" s="76" t="s">
        <v>1018</v>
      </c>
      <c r="I37" s="46" t="s">
        <v>127</v>
      </c>
      <c r="J37" s="47" t="s">
        <v>462</v>
      </c>
      <c r="K37" s="46" t="s">
        <v>497</v>
      </c>
      <c r="L37" s="48" t="str">
        <f t="shared" si="9"/>
        <v>V,I</v>
      </c>
    </row>
    <row r="38" spans="1:12" ht="17" thickBot="1" x14ac:dyDescent="0.25">
      <c r="A38" s="15">
        <v>37</v>
      </c>
      <c r="B38" s="19">
        <v>2.1712962962962962E-3</v>
      </c>
      <c r="C38" s="20">
        <v>2.1874999999999998E-3</v>
      </c>
      <c r="D38" s="20">
        <f t="shared" si="5"/>
        <v>1.6203703703703606E-5</v>
      </c>
      <c r="E38" s="23">
        <f t="shared" si="6"/>
        <v>157.79999999999998</v>
      </c>
      <c r="F38" s="23">
        <f t="shared" si="7"/>
        <v>159.19999999999996</v>
      </c>
      <c r="G38" s="21">
        <f t="shared" si="8"/>
        <v>1.3999999999999773</v>
      </c>
      <c r="H38" s="76" t="s">
        <v>205</v>
      </c>
      <c r="I38" s="46" t="s">
        <v>493</v>
      </c>
      <c r="J38" s="47" t="s">
        <v>467</v>
      </c>
      <c r="K38" s="46" t="s">
        <v>499</v>
      </c>
      <c r="L38" s="48" t="str">
        <f t="shared" si="9"/>
        <v>Y,R</v>
      </c>
    </row>
    <row r="39" spans="1:12" ht="17" thickBot="1" x14ac:dyDescent="0.25">
      <c r="A39" s="15">
        <v>38</v>
      </c>
      <c r="B39" s="19">
        <v>2.1874999999999998E-3</v>
      </c>
      <c r="C39" s="20">
        <v>2.2187499999999998E-3</v>
      </c>
      <c r="D39" s="20">
        <f t="shared" si="5"/>
        <v>1.5856481481481537E-4</v>
      </c>
      <c r="E39" s="23">
        <f t="shared" si="6"/>
        <v>159.19999999999996</v>
      </c>
      <c r="F39" s="23">
        <f t="shared" si="7"/>
        <v>161.89999999999998</v>
      </c>
      <c r="G39" s="21">
        <f t="shared" si="8"/>
        <v>2.7000000000000171</v>
      </c>
      <c r="H39" s="76" t="s">
        <v>1019</v>
      </c>
      <c r="I39" s="46" t="s">
        <v>127</v>
      </c>
      <c r="J39" s="47" t="s">
        <v>462</v>
      </c>
      <c r="K39" s="46" t="s">
        <v>497</v>
      </c>
      <c r="L39" s="48" t="str">
        <f t="shared" si="9"/>
        <v>V,I</v>
      </c>
    </row>
    <row r="40" spans="1:12" ht="17" thickBot="1" x14ac:dyDescent="0.25">
      <c r="A40" s="15">
        <v>39</v>
      </c>
      <c r="B40" s="19">
        <v>2.3460648148148151E-3</v>
      </c>
      <c r="C40" s="20">
        <v>2.3703703703703703E-3</v>
      </c>
      <c r="D40" s="20">
        <f t="shared" si="5"/>
        <v>2.4305555555555192E-5</v>
      </c>
      <c r="E40" s="23">
        <f t="shared" si="6"/>
        <v>172.9</v>
      </c>
      <c r="F40" s="23">
        <f t="shared" si="7"/>
        <v>175</v>
      </c>
      <c r="G40" s="21">
        <f t="shared" si="8"/>
        <v>2.0999999999999943</v>
      </c>
      <c r="H40" s="76" t="s">
        <v>1020</v>
      </c>
      <c r="I40" s="46" t="s">
        <v>493</v>
      </c>
      <c r="J40" s="47" t="s">
        <v>460</v>
      </c>
      <c r="K40" s="46" t="s">
        <v>497</v>
      </c>
      <c r="L40" s="48" t="str">
        <f t="shared" si="9"/>
        <v>Y,I</v>
      </c>
    </row>
    <row r="41" spans="1:12" ht="17" thickBot="1" x14ac:dyDescent="0.25">
      <c r="A41" s="15">
        <v>40</v>
      </c>
      <c r="B41" s="19">
        <v>2.3703703703703703E-3</v>
      </c>
      <c r="C41" s="20">
        <v>2.3842592592592591E-3</v>
      </c>
      <c r="D41" s="20">
        <f t="shared" si="5"/>
        <v>0</v>
      </c>
      <c r="E41" s="23">
        <f t="shared" si="6"/>
        <v>175</v>
      </c>
      <c r="F41" s="23">
        <f t="shared" si="7"/>
        <v>176.2</v>
      </c>
      <c r="G41" s="21">
        <f t="shared" si="8"/>
        <v>1.1999999999999886</v>
      </c>
      <c r="H41" s="76" t="s">
        <v>29</v>
      </c>
      <c r="I41" s="46" t="s">
        <v>494</v>
      </c>
      <c r="J41" s="47" t="s">
        <v>467</v>
      </c>
      <c r="K41" s="46" t="s">
        <v>499</v>
      </c>
      <c r="L41" s="48" t="str">
        <f t="shared" si="9"/>
        <v>X,R</v>
      </c>
    </row>
    <row r="42" spans="1:12" ht="17" thickBot="1" x14ac:dyDescent="0.25">
      <c r="A42" s="15">
        <v>41</v>
      </c>
      <c r="B42" s="19">
        <v>2.3703703703703703E-3</v>
      </c>
      <c r="C42" s="20">
        <v>2.383101851851852E-3</v>
      </c>
      <c r="D42" s="20">
        <f t="shared" si="5"/>
        <v>1.2731481481481621E-5</v>
      </c>
      <c r="E42" s="23">
        <f t="shared" si="6"/>
        <v>175</v>
      </c>
      <c r="F42" s="23">
        <f t="shared" si="7"/>
        <v>176.1</v>
      </c>
      <c r="G42" s="21">
        <f t="shared" si="8"/>
        <v>1.0999999999999943</v>
      </c>
      <c r="H42" s="76" t="s">
        <v>56</v>
      </c>
      <c r="I42" s="46" t="s">
        <v>495</v>
      </c>
      <c r="J42" s="47" t="s">
        <v>467</v>
      </c>
      <c r="K42" s="46" t="s">
        <v>499</v>
      </c>
      <c r="L42" s="48" t="str">
        <f t="shared" si="9"/>
        <v>Z,R</v>
      </c>
    </row>
    <row r="43" spans="1:12" ht="17" thickBot="1" x14ac:dyDescent="0.25">
      <c r="A43" s="15">
        <v>42</v>
      </c>
      <c r="B43" s="19">
        <v>2.383101851851852E-3</v>
      </c>
      <c r="C43" s="20">
        <v>2.4074074074074076E-3</v>
      </c>
      <c r="D43" s="20">
        <f t="shared" si="5"/>
        <v>2.4305555555555625E-5</v>
      </c>
      <c r="E43" s="23">
        <f t="shared" si="6"/>
        <v>176.1</v>
      </c>
      <c r="F43" s="23">
        <f t="shared" si="7"/>
        <v>178.20000000000002</v>
      </c>
      <c r="G43" s="21">
        <f t="shared" si="8"/>
        <v>2.1000000000000227</v>
      </c>
      <c r="H43" s="76" t="s">
        <v>1021</v>
      </c>
      <c r="I43" s="46" t="s">
        <v>493</v>
      </c>
      <c r="J43" s="47" t="s">
        <v>460</v>
      </c>
      <c r="K43" s="46" t="s">
        <v>497</v>
      </c>
      <c r="L43" s="48" t="str">
        <f t="shared" si="9"/>
        <v>Y,I</v>
      </c>
    </row>
    <row r="44" spans="1:12" ht="17" thickBot="1" x14ac:dyDescent="0.25">
      <c r="A44" s="15">
        <v>43</v>
      </c>
      <c r="B44" s="19">
        <v>2.4074074074074076E-3</v>
      </c>
      <c r="C44" s="20">
        <v>2.4305555555555556E-3</v>
      </c>
      <c r="D44" s="20">
        <f t="shared" si="5"/>
        <v>2.3148148148148008E-5</v>
      </c>
      <c r="E44" s="23">
        <f t="shared" si="6"/>
        <v>178.20000000000002</v>
      </c>
      <c r="F44" s="23">
        <f t="shared" si="7"/>
        <v>180.2</v>
      </c>
      <c r="G44" s="21">
        <f t="shared" si="8"/>
        <v>1.9999999999999716</v>
      </c>
      <c r="H44" s="76" t="s">
        <v>1022</v>
      </c>
      <c r="I44" s="46" t="s">
        <v>495</v>
      </c>
      <c r="J44" s="47" t="s">
        <v>479</v>
      </c>
      <c r="K44" s="46" t="s">
        <v>498</v>
      </c>
      <c r="L44" s="48" t="str">
        <f t="shared" si="9"/>
        <v>Z,C</v>
      </c>
    </row>
    <row r="45" spans="1:12" ht="17" thickBot="1" x14ac:dyDescent="0.25">
      <c r="A45" s="15">
        <v>44</v>
      </c>
      <c r="B45" s="19">
        <v>2.4305555555555556E-3</v>
      </c>
      <c r="C45" s="20">
        <v>2.6180555555555558E-3</v>
      </c>
      <c r="D45" s="20">
        <f t="shared" si="5"/>
        <v>1.8750000000000017E-4</v>
      </c>
      <c r="E45" s="23">
        <f t="shared" si="6"/>
        <v>180.2</v>
      </c>
      <c r="F45" s="23">
        <f t="shared" si="7"/>
        <v>196.4</v>
      </c>
      <c r="G45" s="21">
        <f t="shared" si="8"/>
        <v>16.200000000000017</v>
      </c>
      <c r="H45" s="76" t="s">
        <v>1023</v>
      </c>
      <c r="I45" s="46" t="s">
        <v>14</v>
      </c>
      <c r="J45" s="47" t="s">
        <v>504</v>
      </c>
      <c r="K45" s="46" t="s">
        <v>504</v>
      </c>
      <c r="L45" s="48" t="str">
        <f t="shared" si="9"/>
        <v>ALL,M</v>
      </c>
    </row>
    <row r="46" spans="1:12" ht="17" thickBot="1" x14ac:dyDescent="0.25">
      <c r="A46" s="15">
        <v>45</v>
      </c>
      <c r="B46" s="19">
        <v>2.6180555555555558E-3</v>
      </c>
      <c r="C46" s="20">
        <v>2.6608796296296294E-3</v>
      </c>
      <c r="D46" s="20">
        <f t="shared" si="5"/>
        <v>4.2824074074073598E-5</v>
      </c>
      <c r="E46" s="23">
        <f t="shared" si="6"/>
        <v>196.4</v>
      </c>
      <c r="F46" s="23">
        <f t="shared" si="7"/>
        <v>200.09999999999997</v>
      </c>
      <c r="G46" s="21">
        <f t="shared" si="8"/>
        <v>3.6999999999999602</v>
      </c>
      <c r="H46" s="76" t="s">
        <v>1024</v>
      </c>
      <c r="I46" s="46" t="s">
        <v>127</v>
      </c>
      <c r="J46" s="47" t="s">
        <v>469</v>
      </c>
      <c r="K46" s="46" t="s">
        <v>499</v>
      </c>
      <c r="L46" s="48" t="str">
        <f t="shared" si="9"/>
        <v>V,R</v>
      </c>
    </row>
    <row r="47" spans="1:12" ht="17" thickBot="1" x14ac:dyDescent="0.25">
      <c r="A47" s="15">
        <v>46</v>
      </c>
      <c r="B47" s="19">
        <v>2.6608796296296294E-3</v>
      </c>
      <c r="C47" s="20">
        <v>2.6793981481481482E-3</v>
      </c>
      <c r="D47" s="20">
        <f t="shared" si="5"/>
        <v>1.851851851851884E-5</v>
      </c>
      <c r="E47" s="23">
        <f t="shared" si="6"/>
        <v>200.09999999999997</v>
      </c>
      <c r="F47" s="23">
        <f t="shared" si="7"/>
        <v>201.7</v>
      </c>
      <c r="G47" s="21">
        <f t="shared" si="8"/>
        <v>1.6000000000000227</v>
      </c>
      <c r="H47" s="76" t="s">
        <v>1025</v>
      </c>
      <c r="I47" s="46" t="s">
        <v>495</v>
      </c>
      <c r="J47" s="47"/>
      <c r="K47" s="46" t="s">
        <v>499</v>
      </c>
      <c r="L47" s="48" t="str">
        <f t="shared" si="9"/>
        <v>Z,R</v>
      </c>
    </row>
    <row r="48" spans="1:12" ht="17" thickBot="1" x14ac:dyDescent="0.25">
      <c r="A48" s="15">
        <v>47</v>
      </c>
      <c r="B48" s="19">
        <v>2.6793981481481482E-3</v>
      </c>
      <c r="C48" s="20">
        <v>2.6886574074074074E-3</v>
      </c>
      <c r="D48" s="20">
        <f t="shared" si="5"/>
        <v>9.2592592592592032E-6</v>
      </c>
      <c r="E48" s="23">
        <f t="shared" si="6"/>
        <v>201.7</v>
      </c>
      <c r="F48" s="23">
        <f t="shared" si="7"/>
        <v>202.5</v>
      </c>
      <c r="G48" s="21">
        <f t="shared" si="8"/>
        <v>0.80000000000001137</v>
      </c>
      <c r="H48" s="76" t="s">
        <v>1026</v>
      </c>
      <c r="I48" s="46" t="s">
        <v>493</v>
      </c>
      <c r="J48" s="47" t="s">
        <v>462</v>
      </c>
      <c r="K48" s="46" t="s">
        <v>497</v>
      </c>
      <c r="L48" s="48" t="str">
        <f t="shared" si="9"/>
        <v>Y,I</v>
      </c>
    </row>
    <row r="49" spans="1:12" ht="17" thickBot="1" x14ac:dyDescent="0.25">
      <c r="A49" s="15">
        <v>48</v>
      </c>
      <c r="B49" s="19">
        <v>2.6886574074074074E-3</v>
      </c>
      <c r="C49" s="20">
        <v>2.7071759259259258E-3</v>
      </c>
      <c r="D49" s="20">
        <f t="shared" si="5"/>
        <v>1.8518518518518406E-5</v>
      </c>
      <c r="E49" s="23">
        <f t="shared" si="6"/>
        <v>202.5</v>
      </c>
      <c r="F49" s="23">
        <f t="shared" si="7"/>
        <v>204.09999999999997</v>
      </c>
      <c r="G49" s="21">
        <f t="shared" si="8"/>
        <v>1.5999999999999659</v>
      </c>
      <c r="H49" s="76" t="s">
        <v>29</v>
      </c>
      <c r="I49" s="46" t="s">
        <v>127</v>
      </c>
      <c r="J49" s="47" t="s">
        <v>467</v>
      </c>
      <c r="K49" s="46" t="s">
        <v>499</v>
      </c>
      <c r="L49" s="48" t="str">
        <f t="shared" si="9"/>
        <v>V,R</v>
      </c>
    </row>
    <row r="50" spans="1:12" ht="17" thickBot="1" x14ac:dyDescent="0.25">
      <c r="A50" s="15">
        <v>49</v>
      </c>
      <c r="B50" s="19">
        <v>2.7071759259259258E-3</v>
      </c>
      <c r="C50" s="20">
        <v>2.724537037037037E-3</v>
      </c>
      <c r="D50" s="20">
        <f t="shared" si="5"/>
        <v>1.7361111111111223E-5</v>
      </c>
      <c r="E50" s="23">
        <f t="shared" si="6"/>
        <v>204.09999999999997</v>
      </c>
      <c r="F50" s="23">
        <f t="shared" si="7"/>
        <v>205.6</v>
      </c>
      <c r="G50" s="21">
        <f t="shared" si="8"/>
        <v>1.5000000000000284</v>
      </c>
      <c r="H50" s="76" t="s">
        <v>1027</v>
      </c>
      <c r="I50" s="46" t="s">
        <v>493</v>
      </c>
      <c r="J50" s="47" t="s">
        <v>460</v>
      </c>
      <c r="K50" s="46" t="s">
        <v>497</v>
      </c>
      <c r="L50" s="48" t="str">
        <f t="shared" si="9"/>
        <v>Y,I</v>
      </c>
    </row>
    <row r="51" spans="1:12" ht="17" thickBot="1" x14ac:dyDescent="0.25">
      <c r="A51" s="15">
        <v>50</v>
      </c>
      <c r="B51" s="19">
        <v>2.724537037037037E-3</v>
      </c>
      <c r="C51" s="20">
        <v>2.7430555555555559E-3</v>
      </c>
      <c r="D51" s="20">
        <f t="shared" si="5"/>
        <v>1.851851851851884E-5</v>
      </c>
      <c r="E51" s="23">
        <f t="shared" si="6"/>
        <v>205.6</v>
      </c>
      <c r="F51" s="23">
        <f t="shared" si="7"/>
        <v>207.20000000000002</v>
      </c>
      <c r="G51" s="21">
        <f t="shared" si="8"/>
        <v>1.6000000000000227</v>
      </c>
      <c r="H51" s="76" t="s">
        <v>29</v>
      </c>
      <c r="I51" s="46" t="s">
        <v>127</v>
      </c>
      <c r="J51" s="47" t="s">
        <v>467</v>
      </c>
      <c r="K51" s="46" t="s">
        <v>499</v>
      </c>
      <c r="L51" s="48" t="str">
        <f t="shared" si="9"/>
        <v>V,R</v>
      </c>
    </row>
    <row r="52" spans="1:12" ht="17" thickBot="1" x14ac:dyDescent="0.25">
      <c r="A52" s="15">
        <v>51</v>
      </c>
      <c r="B52" s="19">
        <v>2.7430555555555559E-3</v>
      </c>
      <c r="C52" s="20">
        <v>2.7546296296296294E-3</v>
      </c>
      <c r="D52" s="20">
        <f t="shared" si="5"/>
        <v>2.3148148148147574E-5</v>
      </c>
      <c r="E52" s="23">
        <f t="shared" si="6"/>
        <v>207.20000000000002</v>
      </c>
      <c r="F52" s="23">
        <f t="shared" si="7"/>
        <v>208.19999999999996</v>
      </c>
      <c r="G52" s="21">
        <f t="shared" si="8"/>
        <v>0.99999999999994316</v>
      </c>
      <c r="H52" s="76" t="s">
        <v>1028</v>
      </c>
      <c r="I52" s="46" t="s">
        <v>493</v>
      </c>
      <c r="J52" s="47" t="s">
        <v>479</v>
      </c>
      <c r="K52" s="46" t="s">
        <v>498</v>
      </c>
      <c r="L52" s="48" t="str">
        <f t="shared" si="9"/>
        <v>Y,C</v>
      </c>
    </row>
    <row r="53" spans="1:12" ht="17" thickBot="1" x14ac:dyDescent="0.25">
      <c r="A53" s="15">
        <v>52</v>
      </c>
      <c r="B53" s="19">
        <v>2.7662037037037034E-3</v>
      </c>
      <c r="C53" s="20">
        <v>2.7777777777777779E-3</v>
      </c>
      <c r="D53" s="20">
        <f t="shared" si="5"/>
        <v>1.1574074074074438E-5</v>
      </c>
      <c r="E53" s="23">
        <f t="shared" si="6"/>
        <v>209.19999999999996</v>
      </c>
      <c r="F53" s="23">
        <f t="shared" si="7"/>
        <v>210.2</v>
      </c>
      <c r="G53" s="21">
        <f t="shared" si="8"/>
        <v>1.0000000000000284</v>
      </c>
      <c r="H53" s="76" t="s">
        <v>1029</v>
      </c>
      <c r="I53" s="46" t="s">
        <v>128</v>
      </c>
      <c r="J53" s="47" t="s">
        <v>462</v>
      </c>
      <c r="K53" s="46" t="s">
        <v>497</v>
      </c>
      <c r="L53" s="48" t="str">
        <f t="shared" si="9"/>
        <v>W,I</v>
      </c>
    </row>
    <row r="54" spans="1:12" ht="17" thickBot="1" x14ac:dyDescent="0.25">
      <c r="A54" s="15">
        <v>53</v>
      </c>
      <c r="B54" s="20">
        <v>2.7777777777777779E-3</v>
      </c>
      <c r="C54" s="20">
        <v>2.7881944444444443E-3</v>
      </c>
      <c r="D54" s="20">
        <f t="shared" si="5"/>
        <v>1.0416666666666387E-5</v>
      </c>
      <c r="E54" s="23">
        <f t="shared" si="6"/>
        <v>210.2</v>
      </c>
      <c r="F54" s="23">
        <f t="shared" si="7"/>
        <v>211.09999999999997</v>
      </c>
      <c r="G54" s="21">
        <f t="shared" si="8"/>
        <v>0.89999999999997726</v>
      </c>
      <c r="H54" s="76" t="s">
        <v>1030</v>
      </c>
      <c r="I54" s="46" t="s">
        <v>127</v>
      </c>
      <c r="J54" s="47" t="s">
        <v>467</v>
      </c>
      <c r="K54" s="46" t="s">
        <v>499</v>
      </c>
      <c r="L54" s="48" t="str">
        <f t="shared" si="9"/>
        <v>V,R</v>
      </c>
    </row>
    <row r="55" spans="1:12" ht="17" thickBot="1" x14ac:dyDescent="0.25">
      <c r="A55" s="15">
        <v>54</v>
      </c>
      <c r="B55" s="19">
        <v>2.7881944444444443E-3</v>
      </c>
      <c r="C55" s="20">
        <v>2.7974537037037035E-3</v>
      </c>
      <c r="D55" s="20">
        <f t="shared" si="5"/>
        <v>7.1759259259259259E-5</v>
      </c>
      <c r="E55" s="23">
        <f t="shared" si="6"/>
        <v>211.09999999999997</v>
      </c>
      <c r="F55" s="23">
        <f t="shared" si="7"/>
        <v>211.89999999999998</v>
      </c>
      <c r="G55" s="21">
        <f t="shared" si="8"/>
        <v>0.80000000000001137</v>
      </c>
      <c r="H55" s="76" t="s">
        <v>1031</v>
      </c>
      <c r="I55" s="46" t="s">
        <v>493</v>
      </c>
      <c r="J55" s="47" t="s">
        <v>460</v>
      </c>
      <c r="K55" s="46" t="s">
        <v>497</v>
      </c>
      <c r="L55" s="48" t="str">
        <f t="shared" si="9"/>
        <v>Y,I</v>
      </c>
    </row>
    <row r="56" spans="1:12" ht="17" thickBot="1" x14ac:dyDescent="0.25">
      <c r="A56" s="15">
        <v>55</v>
      </c>
      <c r="B56" s="19">
        <v>2.8599537037037035E-3</v>
      </c>
      <c r="C56" s="20">
        <v>3.0844907407407405E-3</v>
      </c>
      <c r="D56" s="20">
        <f t="shared" si="5"/>
        <v>2.2453703703703698E-4</v>
      </c>
      <c r="E56" s="23">
        <f t="shared" si="6"/>
        <v>217.29999999999998</v>
      </c>
      <c r="F56" s="23">
        <f t="shared" si="7"/>
        <v>236.7</v>
      </c>
      <c r="G56" s="21">
        <f t="shared" si="8"/>
        <v>19.400000000000006</v>
      </c>
      <c r="H56" s="76" t="s">
        <v>43</v>
      </c>
      <c r="I56" s="46" t="s">
        <v>14</v>
      </c>
      <c r="J56" s="47" t="s">
        <v>504</v>
      </c>
      <c r="K56" s="46" t="s">
        <v>504</v>
      </c>
      <c r="L56" s="48" t="str">
        <f t="shared" si="9"/>
        <v>ALL,M</v>
      </c>
    </row>
    <row r="57" spans="1:12" ht="17" thickBot="1" x14ac:dyDescent="0.25">
      <c r="A57" s="15">
        <v>56</v>
      </c>
      <c r="B57" s="19">
        <v>3.0844907407407405E-3</v>
      </c>
      <c r="C57" s="20">
        <v>3.1261574074074074E-3</v>
      </c>
      <c r="D57" s="20">
        <f t="shared" si="5"/>
        <v>4.1666666666666848E-5</v>
      </c>
      <c r="E57" s="23">
        <f t="shared" si="6"/>
        <v>236.7</v>
      </c>
      <c r="F57" s="23">
        <f t="shared" si="7"/>
        <v>240.3</v>
      </c>
      <c r="G57" s="21">
        <f t="shared" si="8"/>
        <v>3.6000000000000227</v>
      </c>
      <c r="H57" s="76" t="s">
        <v>1032</v>
      </c>
      <c r="I57" s="46" t="s">
        <v>494</v>
      </c>
      <c r="J57" s="47" t="s">
        <v>509</v>
      </c>
      <c r="K57" s="46" t="s">
        <v>498</v>
      </c>
      <c r="L57" s="48" t="str">
        <f t="shared" si="9"/>
        <v>X,C</v>
      </c>
    </row>
    <row r="58" spans="1:12" ht="17" thickBot="1" x14ac:dyDescent="0.25">
      <c r="A58" s="15">
        <v>57</v>
      </c>
      <c r="B58" s="19">
        <v>3.1261574074074074E-3</v>
      </c>
      <c r="C58" s="20">
        <v>3.2291666666666666E-3</v>
      </c>
      <c r="D58" s="20">
        <f t="shared" si="5"/>
        <v>1.1111111111111174E-4</v>
      </c>
      <c r="E58" s="23">
        <f t="shared" si="6"/>
        <v>240.3</v>
      </c>
      <c r="F58" s="23">
        <f t="shared" si="7"/>
        <v>249.2</v>
      </c>
      <c r="G58" s="21">
        <f t="shared" si="8"/>
        <v>8.8999999999999773</v>
      </c>
      <c r="H58" s="76" t="s">
        <v>1033</v>
      </c>
      <c r="I58" s="46" t="s">
        <v>493</v>
      </c>
      <c r="J58" s="47" t="s">
        <v>477</v>
      </c>
      <c r="K58" s="46" t="s">
        <v>498</v>
      </c>
      <c r="L58" s="48" t="str">
        <f t="shared" si="9"/>
        <v>Y,C</v>
      </c>
    </row>
    <row r="59" spans="1:12" ht="17" thickBot="1" x14ac:dyDescent="0.25">
      <c r="A59" s="15">
        <v>58</v>
      </c>
      <c r="B59" s="19">
        <v>3.2372685185185191E-3</v>
      </c>
      <c r="C59" s="20">
        <v>3.2615740740740734E-3</v>
      </c>
      <c r="D59" s="20">
        <f t="shared" si="5"/>
        <v>2.4305555555554324E-5</v>
      </c>
      <c r="E59" s="23">
        <f t="shared" si="6"/>
        <v>249.90000000000003</v>
      </c>
      <c r="F59" s="23">
        <f t="shared" si="7"/>
        <v>251.99999999999994</v>
      </c>
      <c r="G59" s="21">
        <f t="shared" si="8"/>
        <v>2.0999999999999091</v>
      </c>
      <c r="H59" s="76" t="s">
        <v>1034</v>
      </c>
      <c r="I59" s="46" t="s">
        <v>127</v>
      </c>
      <c r="J59" s="47" t="s">
        <v>479</v>
      </c>
      <c r="K59" s="46" t="s">
        <v>498</v>
      </c>
      <c r="L59" s="48" t="str">
        <f t="shared" si="9"/>
        <v>V,C</v>
      </c>
    </row>
    <row r="60" spans="1:12" ht="17" thickBot="1" x14ac:dyDescent="0.25">
      <c r="A60" s="15">
        <v>59</v>
      </c>
      <c r="B60" s="19">
        <v>3.2615740740740734E-3</v>
      </c>
      <c r="C60" s="20">
        <v>3.2893518518518519E-3</v>
      </c>
      <c r="D60" s="20">
        <f t="shared" si="5"/>
        <v>6.1342592592593306E-5</v>
      </c>
      <c r="E60" s="23">
        <f t="shared" si="6"/>
        <v>251.99999999999994</v>
      </c>
      <c r="F60" s="23">
        <f t="shared" si="7"/>
        <v>254.39999999999998</v>
      </c>
      <c r="G60" s="21">
        <f t="shared" si="8"/>
        <v>2.4000000000000341</v>
      </c>
      <c r="H60" s="76" t="s">
        <v>1035</v>
      </c>
      <c r="I60" s="46" t="s">
        <v>493</v>
      </c>
      <c r="J60" s="47" t="s">
        <v>467</v>
      </c>
      <c r="K60" s="46" t="s">
        <v>499</v>
      </c>
      <c r="L60" s="48" t="str">
        <f t="shared" si="9"/>
        <v>Y,R</v>
      </c>
    </row>
    <row r="61" spans="1:12" ht="17" thickBot="1" x14ac:dyDescent="0.25">
      <c r="A61" s="15">
        <v>60</v>
      </c>
      <c r="B61" s="19">
        <v>3.3229166666666667E-3</v>
      </c>
      <c r="C61" s="20">
        <v>3.3993055555555552E-3</v>
      </c>
      <c r="D61" s="20">
        <f t="shared" si="5"/>
        <v>7.6388888888888427E-5</v>
      </c>
      <c r="E61" s="23">
        <f t="shared" si="6"/>
        <v>257.3</v>
      </c>
      <c r="F61" s="23">
        <f t="shared" si="7"/>
        <v>263.89999999999998</v>
      </c>
      <c r="G61" s="21">
        <f t="shared" si="8"/>
        <v>6.5999999999999659</v>
      </c>
      <c r="H61" s="76" t="s">
        <v>1036</v>
      </c>
      <c r="I61" s="46" t="s">
        <v>127</v>
      </c>
      <c r="J61" s="47" t="s">
        <v>509</v>
      </c>
      <c r="K61" s="46" t="s">
        <v>498</v>
      </c>
      <c r="L61" s="48" t="str">
        <f t="shared" si="9"/>
        <v>V,C</v>
      </c>
    </row>
    <row r="62" spans="1:12" ht="17" thickBot="1" x14ac:dyDescent="0.25">
      <c r="A62" s="15">
        <v>61</v>
      </c>
      <c r="B62" s="19">
        <v>3.3993055555555552E-3</v>
      </c>
      <c r="C62" s="20">
        <v>3.414351851851852E-3</v>
      </c>
      <c r="D62" s="20">
        <f t="shared" si="5"/>
        <v>5.2083333333333669E-5</v>
      </c>
      <c r="E62" s="23">
        <f t="shared" si="6"/>
        <v>263.89999999999998</v>
      </c>
      <c r="F62" s="23">
        <f t="shared" si="7"/>
        <v>265.2</v>
      </c>
      <c r="G62" s="21">
        <f t="shared" si="8"/>
        <v>1.3000000000000114</v>
      </c>
      <c r="H62" s="76" t="s">
        <v>1037</v>
      </c>
      <c r="I62" s="46" t="s">
        <v>493</v>
      </c>
      <c r="J62" s="47" t="s">
        <v>460</v>
      </c>
      <c r="K62" s="46" t="s">
        <v>497</v>
      </c>
      <c r="L62" s="48" t="str">
        <f t="shared" si="9"/>
        <v>Y,I</v>
      </c>
    </row>
    <row r="63" spans="1:12" ht="17" thickBot="1" x14ac:dyDescent="0.25">
      <c r="A63" s="15">
        <v>62</v>
      </c>
      <c r="B63" s="19">
        <v>3.4513888888888888E-3</v>
      </c>
      <c r="C63" s="20">
        <v>3.6516203703703706E-3</v>
      </c>
      <c r="D63" s="20">
        <f t="shared" si="5"/>
        <v>2.0023148148148179E-4</v>
      </c>
      <c r="E63" s="23">
        <f t="shared" si="6"/>
        <v>268.39999999999998</v>
      </c>
      <c r="F63" s="23">
        <f t="shared" si="7"/>
        <v>285.7</v>
      </c>
      <c r="G63" s="21">
        <f t="shared" si="8"/>
        <v>17.300000000000011</v>
      </c>
      <c r="H63" s="76" t="s">
        <v>1038</v>
      </c>
      <c r="I63" s="46" t="s">
        <v>127</v>
      </c>
      <c r="J63" s="47" t="s">
        <v>9</v>
      </c>
      <c r="K63" s="46" t="s">
        <v>491</v>
      </c>
      <c r="L63" s="48" t="str">
        <f t="shared" si="9"/>
        <v>V,P</v>
      </c>
    </row>
    <row r="64" spans="1:12" ht="17" thickBot="1" x14ac:dyDescent="0.25">
      <c r="A64" s="15">
        <v>63</v>
      </c>
      <c r="B64" s="19">
        <v>3.6516203703703706E-3</v>
      </c>
      <c r="C64" s="20">
        <v>3.7152777777777774E-3</v>
      </c>
      <c r="D64" s="20">
        <f t="shared" si="5"/>
        <v>6.3657407407406805E-5</v>
      </c>
      <c r="E64" s="23">
        <f t="shared" si="6"/>
        <v>285.7</v>
      </c>
      <c r="F64" s="23">
        <f t="shared" si="7"/>
        <v>291.19999999999993</v>
      </c>
      <c r="G64" s="21">
        <f t="shared" si="8"/>
        <v>5.4999999999999432</v>
      </c>
      <c r="H64" s="76" t="s">
        <v>278</v>
      </c>
      <c r="I64" s="46" t="s">
        <v>14</v>
      </c>
      <c r="J64" s="47" t="s">
        <v>9</v>
      </c>
      <c r="K64" s="46" t="s">
        <v>491</v>
      </c>
      <c r="L64" s="48" t="str">
        <f t="shared" si="9"/>
        <v>ALL,P</v>
      </c>
    </row>
    <row r="65" spans="1:13" ht="17" thickBot="1" x14ac:dyDescent="0.25">
      <c r="A65" s="15">
        <v>64</v>
      </c>
      <c r="B65" s="19">
        <v>3.7152777777777774E-3</v>
      </c>
      <c r="C65" s="20">
        <v>3.7314814814814815E-3</v>
      </c>
      <c r="D65" s="20">
        <f t="shared" si="5"/>
        <v>1.6203703703704039E-5</v>
      </c>
      <c r="E65" s="23">
        <f t="shared" si="6"/>
        <v>291.19999999999993</v>
      </c>
      <c r="F65" s="23">
        <f t="shared" si="7"/>
        <v>292.59999999999997</v>
      </c>
      <c r="G65" s="21">
        <f t="shared" si="8"/>
        <v>1.4000000000000341</v>
      </c>
      <c r="H65" s="76" t="s">
        <v>1039</v>
      </c>
      <c r="I65" s="46" t="s">
        <v>127</v>
      </c>
      <c r="J65" s="47" t="s">
        <v>9</v>
      </c>
      <c r="K65" s="46" t="s">
        <v>491</v>
      </c>
      <c r="L65" s="48" t="str">
        <f t="shared" si="9"/>
        <v>V,P</v>
      </c>
    </row>
    <row r="66" spans="1:13" ht="17" thickBot="1" x14ac:dyDescent="0.25">
      <c r="A66" s="15">
        <v>65</v>
      </c>
      <c r="B66" s="19">
        <v>3.7314814814814815E-3</v>
      </c>
      <c r="C66" s="20">
        <v>3.7696759259259263E-3</v>
      </c>
      <c r="D66" s="20">
        <f t="shared" ref="D66:D97" si="10">SUM(B67-B66)</f>
        <v>3.8194444444444864E-5</v>
      </c>
      <c r="E66" s="23">
        <f t="shared" ref="E66:E97" si="11">SUM(B66*86400)-29.8</f>
        <v>292.59999999999997</v>
      </c>
      <c r="F66" s="23">
        <f t="shared" ref="F66:F97" si="12">SUM(C66*86400)-29.8</f>
        <v>295.90000000000003</v>
      </c>
      <c r="G66" s="21">
        <f t="shared" ref="G66:G97" si="13">SUM(F66-E66)</f>
        <v>3.3000000000000682</v>
      </c>
      <c r="H66" s="76" t="s">
        <v>1040</v>
      </c>
      <c r="I66" s="46" t="s">
        <v>493</v>
      </c>
      <c r="J66" s="47" t="s">
        <v>462</v>
      </c>
      <c r="K66" s="46" t="s">
        <v>497</v>
      </c>
      <c r="L66" s="48" t="str">
        <f t="shared" ref="L66:L97" si="14">CONCATENATE(I66,",", K66)</f>
        <v>Y,I</v>
      </c>
    </row>
    <row r="67" spans="1:13" ht="17" thickBot="1" x14ac:dyDescent="0.25">
      <c r="A67" s="15">
        <v>66</v>
      </c>
      <c r="B67" s="19">
        <v>3.7696759259259263E-3</v>
      </c>
      <c r="C67" s="20">
        <v>3.8101851851851851E-3</v>
      </c>
      <c r="D67" s="20">
        <f t="shared" si="10"/>
        <v>4.0509259259258797E-5</v>
      </c>
      <c r="E67" s="23">
        <f t="shared" si="11"/>
        <v>295.90000000000003</v>
      </c>
      <c r="F67" s="23">
        <f t="shared" si="12"/>
        <v>299.39999999999998</v>
      </c>
      <c r="G67" s="21">
        <f t="shared" si="13"/>
        <v>3.4999999999999432</v>
      </c>
      <c r="H67" s="76" t="s">
        <v>1041</v>
      </c>
      <c r="I67" s="46" t="s">
        <v>493</v>
      </c>
      <c r="J67" s="47" t="s">
        <v>467</v>
      </c>
      <c r="K67" s="46" t="s">
        <v>499</v>
      </c>
      <c r="L67" s="48" t="str">
        <f t="shared" si="14"/>
        <v>Y,R</v>
      </c>
    </row>
    <row r="68" spans="1:13" ht="17" thickBot="1" x14ac:dyDescent="0.25">
      <c r="A68" s="15">
        <v>67</v>
      </c>
      <c r="B68" s="19">
        <v>3.8101851851851851E-3</v>
      </c>
      <c r="C68" s="20">
        <v>3.8194444444444443E-3</v>
      </c>
      <c r="D68" s="20">
        <f t="shared" si="10"/>
        <v>9.2592592592592032E-6</v>
      </c>
      <c r="E68" s="23">
        <f t="shared" si="11"/>
        <v>299.39999999999998</v>
      </c>
      <c r="F68" s="23">
        <f t="shared" si="12"/>
        <v>300.2</v>
      </c>
      <c r="G68" s="21">
        <f t="shared" si="13"/>
        <v>0.80000000000001137</v>
      </c>
      <c r="H68" s="76" t="s">
        <v>56</v>
      </c>
      <c r="I68" s="46" t="s">
        <v>127</v>
      </c>
      <c r="J68" s="47" t="s">
        <v>467</v>
      </c>
      <c r="K68" s="46" t="s">
        <v>499</v>
      </c>
      <c r="L68" s="48" t="str">
        <f t="shared" si="14"/>
        <v>V,R</v>
      </c>
    </row>
    <row r="69" spans="1:13" ht="17" thickBot="1" x14ac:dyDescent="0.25">
      <c r="A69" s="15">
        <v>68</v>
      </c>
      <c r="B69" s="19">
        <v>3.8194444444444443E-3</v>
      </c>
      <c r="C69" s="20">
        <v>3.8333333333333331E-3</v>
      </c>
      <c r="D69" s="20">
        <f t="shared" si="10"/>
        <v>1.3888888888888805E-5</v>
      </c>
      <c r="E69" s="23">
        <f t="shared" si="11"/>
        <v>300.2</v>
      </c>
      <c r="F69" s="23">
        <f t="shared" si="12"/>
        <v>301.39999999999998</v>
      </c>
      <c r="G69" s="21">
        <f t="shared" si="13"/>
        <v>1.1999999999999886</v>
      </c>
      <c r="H69" s="76" t="s">
        <v>1042</v>
      </c>
      <c r="I69" s="46" t="s">
        <v>493</v>
      </c>
      <c r="J69" s="47" t="s">
        <v>477</v>
      </c>
      <c r="K69" s="46" t="s">
        <v>498</v>
      </c>
      <c r="L69" s="48" t="str">
        <f t="shared" si="14"/>
        <v>Y,C</v>
      </c>
    </row>
    <row r="70" spans="1:13" ht="17" thickBot="1" x14ac:dyDescent="0.25">
      <c r="A70" s="15">
        <v>69</v>
      </c>
      <c r="B70" s="19">
        <v>3.8333333333333331E-3</v>
      </c>
      <c r="C70" s="20">
        <v>4.1840277777777778E-3</v>
      </c>
      <c r="D70" s="20">
        <f t="shared" si="10"/>
        <v>5.0231481481481524E-4</v>
      </c>
      <c r="E70" s="23">
        <f t="shared" si="11"/>
        <v>301.39999999999998</v>
      </c>
      <c r="F70" s="23">
        <f t="shared" si="12"/>
        <v>331.7</v>
      </c>
      <c r="G70" s="21">
        <f t="shared" si="13"/>
        <v>30.300000000000011</v>
      </c>
      <c r="H70" s="76" t="s">
        <v>1043</v>
      </c>
      <c r="I70" s="46" t="s">
        <v>14</v>
      </c>
      <c r="J70" s="47" t="s">
        <v>504</v>
      </c>
      <c r="K70" s="46" t="s">
        <v>504</v>
      </c>
      <c r="L70" s="48" t="str">
        <f t="shared" si="14"/>
        <v>ALL,M</v>
      </c>
    </row>
    <row r="71" spans="1:13" ht="17" thickBot="1" x14ac:dyDescent="0.25">
      <c r="A71" s="15">
        <v>70</v>
      </c>
      <c r="B71" s="19">
        <v>4.3356481481481484E-3</v>
      </c>
      <c r="C71" s="20">
        <v>4.409722222222222E-3</v>
      </c>
      <c r="D71" s="20">
        <f t="shared" si="10"/>
        <v>8.9120370370370482E-5</v>
      </c>
      <c r="E71" s="23">
        <f t="shared" si="11"/>
        <v>344.8</v>
      </c>
      <c r="F71" s="23">
        <f t="shared" si="12"/>
        <v>351.2</v>
      </c>
      <c r="G71" s="21">
        <f t="shared" si="13"/>
        <v>6.3999999999999773</v>
      </c>
      <c r="H71" s="76" t="s">
        <v>1044</v>
      </c>
      <c r="I71" s="46" t="s">
        <v>493</v>
      </c>
      <c r="J71" s="47" t="s">
        <v>462</v>
      </c>
      <c r="K71" s="46" t="s">
        <v>497</v>
      </c>
      <c r="L71" s="48" t="str">
        <f t="shared" si="14"/>
        <v>Y,I</v>
      </c>
    </row>
    <row r="72" spans="1:13" ht="17" thickBot="1" x14ac:dyDescent="0.25">
      <c r="A72" s="15">
        <v>71</v>
      </c>
      <c r="B72" s="19">
        <v>4.4247685185185189E-3</v>
      </c>
      <c r="C72" s="20">
        <v>4.4560185185185189E-3</v>
      </c>
      <c r="D72" s="20">
        <f t="shared" si="10"/>
        <v>3.1250000000000028E-5</v>
      </c>
      <c r="E72" s="23">
        <f t="shared" si="11"/>
        <v>352.5</v>
      </c>
      <c r="F72" s="23">
        <f t="shared" si="12"/>
        <v>355.20000000000005</v>
      </c>
      <c r="G72" s="21">
        <f t="shared" si="13"/>
        <v>2.7000000000000455</v>
      </c>
      <c r="H72" s="76" t="s">
        <v>1045</v>
      </c>
      <c r="I72" s="46" t="s">
        <v>494</v>
      </c>
      <c r="J72" s="47" t="s">
        <v>467</v>
      </c>
      <c r="K72" s="46" t="s">
        <v>499</v>
      </c>
      <c r="L72" s="48" t="str">
        <f t="shared" si="14"/>
        <v>X,R</v>
      </c>
      <c r="M72" s="75">
        <f>SUM(G33:G72)</f>
        <v>166.09999999999994</v>
      </c>
    </row>
    <row r="73" spans="1:13" ht="17" thickBot="1" x14ac:dyDescent="0.25">
      <c r="A73" s="15">
        <v>72</v>
      </c>
      <c r="B73" s="19">
        <v>4.4560185185185189E-3</v>
      </c>
      <c r="C73" s="20">
        <v>4.4722222222222221E-3</v>
      </c>
      <c r="D73" s="20">
        <f t="shared" si="10"/>
        <v>1.6203703703703172E-5</v>
      </c>
      <c r="E73" s="23">
        <f t="shared" si="11"/>
        <v>355.20000000000005</v>
      </c>
      <c r="F73" s="23">
        <f t="shared" si="12"/>
        <v>356.59999999999997</v>
      </c>
      <c r="G73" s="21">
        <f t="shared" si="13"/>
        <v>1.3999999999999204</v>
      </c>
      <c r="H73" s="76" t="s">
        <v>1046</v>
      </c>
      <c r="I73" s="46" t="s">
        <v>493</v>
      </c>
      <c r="J73" s="47" t="s">
        <v>479</v>
      </c>
      <c r="K73" s="46" t="s">
        <v>498</v>
      </c>
      <c r="L73" s="48" t="str">
        <f t="shared" si="14"/>
        <v>Y,C</v>
      </c>
    </row>
    <row r="74" spans="1:13" ht="17" thickBot="1" x14ac:dyDescent="0.25">
      <c r="A74" s="15">
        <v>73</v>
      </c>
      <c r="B74" s="19">
        <v>4.4722222222222221E-3</v>
      </c>
      <c r="C74" s="20">
        <v>4.5243055555555549E-3</v>
      </c>
      <c r="D74" s="20">
        <f t="shared" si="10"/>
        <v>5.2083333333332801E-5</v>
      </c>
      <c r="E74" s="23">
        <f t="shared" si="11"/>
        <v>356.59999999999997</v>
      </c>
      <c r="F74" s="23">
        <f t="shared" si="12"/>
        <v>361.09999999999991</v>
      </c>
      <c r="G74" s="21">
        <f t="shared" si="13"/>
        <v>4.4999999999999432</v>
      </c>
      <c r="H74" s="76" t="s">
        <v>1047</v>
      </c>
      <c r="I74" s="46" t="s">
        <v>495</v>
      </c>
      <c r="J74" s="47" t="s">
        <v>462</v>
      </c>
      <c r="K74" s="46" t="s">
        <v>497</v>
      </c>
      <c r="L74" s="48" t="str">
        <f t="shared" si="14"/>
        <v>Z,I</v>
      </c>
    </row>
    <row r="75" spans="1:13" ht="17" thickBot="1" x14ac:dyDescent="0.25">
      <c r="A75" s="15">
        <v>74</v>
      </c>
      <c r="B75" s="19">
        <v>4.5243055555555549E-3</v>
      </c>
      <c r="C75" s="20">
        <v>4.5370370370370365E-3</v>
      </c>
      <c r="D75" s="20">
        <f t="shared" si="10"/>
        <v>1.8518518518519274E-5</v>
      </c>
      <c r="E75" s="23">
        <f t="shared" si="11"/>
        <v>361.09999999999991</v>
      </c>
      <c r="F75" s="23">
        <f t="shared" si="12"/>
        <v>362.19999999999993</v>
      </c>
      <c r="G75" s="21">
        <f t="shared" si="13"/>
        <v>1.1000000000000227</v>
      </c>
      <c r="H75" s="76" t="s">
        <v>1048</v>
      </c>
      <c r="I75" s="46" t="s">
        <v>493</v>
      </c>
      <c r="J75" s="47" t="s">
        <v>467</v>
      </c>
      <c r="K75" s="46" t="s">
        <v>499</v>
      </c>
      <c r="L75" s="48" t="str">
        <f t="shared" si="14"/>
        <v>Y,R</v>
      </c>
    </row>
    <row r="76" spans="1:13" ht="17" thickBot="1" x14ac:dyDescent="0.25">
      <c r="A76" s="15">
        <v>75</v>
      </c>
      <c r="B76" s="19">
        <v>4.5428240740740741E-3</v>
      </c>
      <c r="C76" s="20">
        <v>4.6145833333333325E-3</v>
      </c>
      <c r="D76" s="20">
        <f t="shared" si="10"/>
        <v>7.1759259259258391E-5</v>
      </c>
      <c r="E76" s="23">
        <f t="shared" si="11"/>
        <v>362.7</v>
      </c>
      <c r="F76" s="23">
        <f t="shared" si="12"/>
        <v>368.89999999999992</v>
      </c>
      <c r="G76" s="21">
        <f t="shared" si="13"/>
        <v>6.1999999999999318</v>
      </c>
      <c r="H76" s="76" t="s">
        <v>1049</v>
      </c>
      <c r="I76" s="46" t="s">
        <v>128</v>
      </c>
      <c r="J76" s="47" t="s">
        <v>479</v>
      </c>
      <c r="K76" s="46" t="s">
        <v>498</v>
      </c>
      <c r="L76" s="48" t="str">
        <f t="shared" si="14"/>
        <v>W,C</v>
      </c>
    </row>
    <row r="77" spans="1:13" ht="17" thickBot="1" x14ac:dyDescent="0.25">
      <c r="A77" s="15">
        <v>76</v>
      </c>
      <c r="B77" s="19">
        <v>4.6145833333333325E-3</v>
      </c>
      <c r="C77" s="20">
        <v>4.6493055555555558E-3</v>
      </c>
      <c r="D77" s="20">
        <f t="shared" si="10"/>
        <v>3.4722222222223313E-5</v>
      </c>
      <c r="E77" s="23">
        <f t="shared" si="11"/>
        <v>368.89999999999992</v>
      </c>
      <c r="F77" s="23">
        <f t="shared" si="12"/>
        <v>371.90000000000003</v>
      </c>
      <c r="G77" s="21">
        <f t="shared" si="13"/>
        <v>3.0000000000001137</v>
      </c>
      <c r="H77" s="76" t="s">
        <v>1050</v>
      </c>
      <c r="I77" s="46" t="s">
        <v>493</v>
      </c>
      <c r="J77" s="47" t="s">
        <v>462</v>
      </c>
      <c r="K77" s="46" t="s">
        <v>497</v>
      </c>
      <c r="L77" s="48" t="str">
        <f t="shared" si="14"/>
        <v>Y,I</v>
      </c>
    </row>
    <row r="78" spans="1:13" ht="17" thickBot="1" x14ac:dyDescent="0.25">
      <c r="A78" s="15">
        <v>77</v>
      </c>
      <c r="B78" s="19">
        <v>4.6493055555555558E-3</v>
      </c>
      <c r="C78" s="20">
        <v>4.6759259259259263E-3</v>
      </c>
      <c r="D78" s="20">
        <f t="shared" si="10"/>
        <v>1.5046296296295988E-5</v>
      </c>
      <c r="E78" s="23">
        <f t="shared" si="11"/>
        <v>371.90000000000003</v>
      </c>
      <c r="F78" s="23">
        <f t="shared" si="12"/>
        <v>374.20000000000005</v>
      </c>
      <c r="G78" s="21">
        <f t="shared" si="13"/>
        <v>2.3000000000000114</v>
      </c>
      <c r="H78" s="76" t="s">
        <v>1051</v>
      </c>
      <c r="I78" s="46" t="s">
        <v>128</v>
      </c>
      <c r="J78" s="47" t="s">
        <v>479</v>
      </c>
      <c r="K78" s="46" t="s">
        <v>498</v>
      </c>
      <c r="L78" s="48" t="str">
        <f t="shared" si="14"/>
        <v>W,C</v>
      </c>
    </row>
    <row r="79" spans="1:13" ht="17" thickBot="1" x14ac:dyDescent="0.25">
      <c r="A79" s="15">
        <v>78</v>
      </c>
      <c r="B79" s="19">
        <v>4.6643518518518518E-3</v>
      </c>
      <c r="C79" s="20">
        <v>4.6874999999999998E-3</v>
      </c>
      <c r="D79" s="20">
        <f t="shared" si="10"/>
        <v>2.3148148148148008E-5</v>
      </c>
      <c r="E79" s="23">
        <f t="shared" si="11"/>
        <v>373.2</v>
      </c>
      <c r="F79" s="23">
        <f t="shared" si="12"/>
        <v>375.2</v>
      </c>
      <c r="G79" s="21">
        <f t="shared" si="13"/>
        <v>2</v>
      </c>
      <c r="H79" s="76" t="s">
        <v>1052</v>
      </c>
      <c r="I79" s="46" t="s">
        <v>493</v>
      </c>
      <c r="J79" s="47" t="s">
        <v>462</v>
      </c>
      <c r="K79" s="46" t="s">
        <v>497</v>
      </c>
      <c r="L79" s="48" t="str">
        <f t="shared" si="14"/>
        <v>Y,I</v>
      </c>
    </row>
    <row r="80" spans="1:13" ht="17" thickBot="1" x14ac:dyDescent="0.25">
      <c r="A80" s="15">
        <v>79</v>
      </c>
      <c r="B80" s="19">
        <v>4.6874999999999998E-3</v>
      </c>
      <c r="C80" s="20">
        <v>4.7106481481481478E-3</v>
      </c>
      <c r="D80" s="20">
        <f t="shared" si="10"/>
        <v>2.3148148148148008E-5</v>
      </c>
      <c r="E80" s="23">
        <f t="shared" si="11"/>
        <v>375.2</v>
      </c>
      <c r="F80" s="23">
        <f t="shared" si="12"/>
        <v>377.2</v>
      </c>
      <c r="G80" s="21">
        <f t="shared" si="13"/>
        <v>2</v>
      </c>
      <c r="H80" s="76" t="s">
        <v>1053</v>
      </c>
      <c r="I80" s="46" t="s">
        <v>128</v>
      </c>
      <c r="J80" s="47" t="s">
        <v>479</v>
      </c>
      <c r="K80" s="46" t="s">
        <v>498</v>
      </c>
      <c r="L80" s="48" t="str">
        <f t="shared" si="14"/>
        <v>W,C</v>
      </c>
    </row>
    <row r="81" spans="1:13" ht="17" thickBot="1" x14ac:dyDescent="0.25">
      <c r="A81" s="15">
        <v>80</v>
      </c>
      <c r="B81" s="19">
        <v>4.7106481481481478E-3</v>
      </c>
      <c r="C81" s="20">
        <v>4.7222222222222223E-3</v>
      </c>
      <c r="D81" s="20">
        <f t="shared" si="10"/>
        <v>1.1574074074074438E-5</v>
      </c>
      <c r="E81" s="23">
        <f t="shared" si="11"/>
        <v>377.2</v>
      </c>
      <c r="F81" s="23">
        <f t="shared" si="12"/>
        <v>378.2</v>
      </c>
      <c r="G81" s="21">
        <f t="shared" si="13"/>
        <v>1</v>
      </c>
      <c r="H81" s="76" t="s">
        <v>1054</v>
      </c>
      <c r="I81" s="46" t="s">
        <v>493</v>
      </c>
      <c r="J81" s="47" t="s">
        <v>462</v>
      </c>
      <c r="K81" s="46" t="s">
        <v>497</v>
      </c>
      <c r="L81" s="48" t="str">
        <f t="shared" si="14"/>
        <v>Y,I</v>
      </c>
    </row>
    <row r="82" spans="1:13" ht="17" thickBot="1" x14ac:dyDescent="0.25">
      <c r="A82" s="15">
        <v>81</v>
      </c>
      <c r="B82" s="19">
        <v>4.7222222222222223E-3</v>
      </c>
      <c r="C82" s="19">
        <v>4.7453703703703703E-3</v>
      </c>
      <c r="D82" s="20">
        <f t="shared" si="10"/>
        <v>2.3148148148148008E-5</v>
      </c>
      <c r="E82" s="23">
        <f t="shared" si="11"/>
        <v>378.2</v>
      </c>
      <c r="F82" s="23">
        <f t="shared" si="12"/>
        <v>380.2</v>
      </c>
      <c r="G82" s="21">
        <f t="shared" si="13"/>
        <v>2</v>
      </c>
      <c r="H82" s="76" t="s">
        <v>29</v>
      </c>
      <c r="I82" s="46" t="s">
        <v>495</v>
      </c>
      <c r="J82" s="47" t="s">
        <v>467</v>
      </c>
      <c r="K82" s="46" t="s">
        <v>499</v>
      </c>
      <c r="L82" s="48" t="str">
        <f t="shared" si="14"/>
        <v>Z,R</v>
      </c>
    </row>
    <row r="83" spans="1:13" ht="17" thickBot="1" x14ac:dyDescent="0.25">
      <c r="A83" s="15">
        <v>82</v>
      </c>
      <c r="B83" s="19">
        <v>4.7453703703703703E-3</v>
      </c>
      <c r="C83" s="19">
        <v>4.7569444444444447E-3</v>
      </c>
      <c r="D83" s="20">
        <f t="shared" si="10"/>
        <v>0</v>
      </c>
      <c r="E83" s="23">
        <f t="shared" si="11"/>
        <v>380.2</v>
      </c>
      <c r="F83" s="23">
        <f t="shared" si="12"/>
        <v>381.2</v>
      </c>
      <c r="G83" s="21">
        <f t="shared" si="13"/>
        <v>1</v>
      </c>
      <c r="H83" s="76" t="s">
        <v>1055</v>
      </c>
      <c r="I83" s="46" t="s">
        <v>494</v>
      </c>
      <c r="J83" s="47" t="s">
        <v>479</v>
      </c>
      <c r="K83" s="46" t="s">
        <v>498</v>
      </c>
      <c r="L83" s="48" t="str">
        <f t="shared" si="14"/>
        <v>X,C</v>
      </c>
      <c r="M83" s="75">
        <f>SUM(G72:G83)</f>
        <v>29.199999999999989</v>
      </c>
    </row>
    <row r="84" spans="1:13" ht="17" thickBot="1" x14ac:dyDescent="0.25">
      <c r="A84" s="15">
        <v>83</v>
      </c>
      <c r="B84" s="19">
        <v>4.7453703703703703E-3</v>
      </c>
      <c r="C84" s="20">
        <v>4.7673611111111111E-3</v>
      </c>
      <c r="D84" s="20">
        <f t="shared" si="10"/>
        <v>2.1990740740740825E-5</v>
      </c>
      <c r="E84" s="23">
        <f t="shared" si="11"/>
        <v>380.2</v>
      </c>
      <c r="F84" s="23">
        <f t="shared" si="12"/>
        <v>382.09999999999997</v>
      </c>
      <c r="G84" s="21">
        <f t="shared" si="13"/>
        <v>1.8999999999999773</v>
      </c>
      <c r="H84" s="76" t="s">
        <v>1056</v>
      </c>
      <c r="I84" s="46" t="s">
        <v>127</v>
      </c>
      <c r="J84" s="47" t="s">
        <v>460</v>
      </c>
      <c r="K84" s="46" t="s">
        <v>497</v>
      </c>
      <c r="L84" s="48" t="str">
        <f t="shared" si="14"/>
        <v>V,I</v>
      </c>
    </row>
    <row r="85" spans="1:13" ht="17" thickBot="1" x14ac:dyDescent="0.25">
      <c r="A85" s="15">
        <v>84</v>
      </c>
      <c r="B85" s="19">
        <v>4.7673611111111111E-3</v>
      </c>
      <c r="C85" s="20">
        <v>4.8449074074074071E-3</v>
      </c>
      <c r="D85" s="20">
        <f t="shared" si="10"/>
        <v>7.7546296296296044E-5</v>
      </c>
      <c r="E85" s="23">
        <f t="shared" si="11"/>
        <v>382.09999999999997</v>
      </c>
      <c r="F85" s="23">
        <f t="shared" si="12"/>
        <v>388.79999999999995</v>
      </c>
      <c r="G85" s="21">
        <f t="shared" si="13"/>
        <v>6.6999999999999886</v>
      </c>
      <c r="H85" s="76" t="s">
        <v>1057</v>
      </c>
      <c r="I85" s="46" t="s">
        <v>494</v>
      </c>
      <c r="J85" s="47" t="s">
        <v>479</v>
      </c>
      <c r="K85" s="46" t="s">
        <v>498</v>
      </c>
      <c r="L85" s="48" t="str">
        <f t="shared" si="14"/>
        <v>X,C</v>
      </c>
    </row>
    <row r="86" spans="1:13" ht="17" thickBot="1" x14ac:dyDescent="0.25">
      <c r="A86" s="15">
        <v>85</v>
      </c>
      <c r="B86" s="19">
        <v>4.8449074074074071E-3</v>
      </c>
      <c r="C86" s="20">
        <v>4.8611111111111112E-3</v>
      </c>
      <c r="D86" s="20">
        <f t="shared" si="10"/>
        <v>4.9768518518518434E-5</v>
      </c>
      <c r="E86" s="23">
        <f t="shared" si="11"/>
        <v>388.79999999999995</v>
      </c>
      <c r="F86" s="23">
        <f t="shared" si="12"/>
        <v>390.2</v>
      </c>
      <c r="G86" s="21">
        <f t="shared" si="13"/>
        <v>1.4000000000000341</v>
      </c>
      <c r="H86" s="76" t="s">
        <v>1058</v>
      </c>
      <c r="I86" s="46" t="s">
        <v>128</v>
      </c>
      <c r="J86" s="47" t="s">
        <v>462</v>
      </c>
      <c r="K86" s="46" t="s">
        <v>497</v>
      </c>
      <c r="L86" s="48" t="str">
        <f t="shared" si="14"/>
        <v>W,I</v>
      </c>
    </row>
    <row r="87" spans="1:13" ht="17" thickBot="1" x14ac:dyDescent="0.25">
      <c r="A87" s="15">
        <v>86</v>
      </c>
      <c r="B87" s="19">
        <v>4.8946759259259256E-3</v>
      </c>
      <c r="C87" s="20">
        <v>4.9166666666666673E-3</v>
      </c>
      <c r="D87" s="20">
        <f t="shared" si="10"/>
        <v>2.1990740740741692E-5</v>
      </c>
      <c r="E87" s="23">
        <f t="shared" si="11"/>
        <v>393.09999999999997</v>
      </c>
      <c r="F87" s="23">
        <f t="shared" si="12"/>
        <v>395.00000000000006</v>
      </c>
      <c r="G87" s="21">
        <f t="shared" si="13"/>
        <v>1.9000000000000909</v>
      </c>
      <c r="H87" s="76" t="s">
        <v>29</v>
      </c>
      <c r="I87" s="46" t="s">
        <v>495</v>
      </c>
      <c r="J87" s="47" t="s">
        <v>467</v>
      </c>
      <c r="K87" s="46" t="s">
        <v>499</v>
      </c>
      <c r="L87" s="48" t="str">
        <f t="shared" si="14"/>
        <v>Z,R</v>
      </c>
    </row>
    <row r="88" spans="1:13" ht="17" thickBot="1" x14ac:dyDescent="0.25">
      <c r="A88" s="15">
        <v>87</v>
      </c>
      <c r="B88" s="19">
        <v>4.9166666666666673E-3</v>
      </c>
      <c r="C88" s="20">
        <v>5.0648148148148145E-3</v>
      </c>
      <c r="D88" s="20">
        <f t="shared" si="10"/>
        <v>3.0671296296296263E-4</v>
      </c>
      <c r="E88" s="23">
        <f t="shared" si="11"/>
        <v>395.00000000000006</v>
      </c>
      <c r="F88" s="23">
        <f t="shared" si="12"/>
        <v>407.79999999999995</v>
      </c>
      <c r="G88" s="21">
        <f t="shared" si="13"/>
        <v>12.799999999999898</v>
      </c>
      <c r="H88" s="76" t="s">
        <v>1059</v>
      </c>
      <c r="I88" s="46" t="s">
        <v>493</v>
      </c>
      <c r="J88" s="47" t="s">
        <v>462</v>
      </c>
      <c r="K88" s="46" t="s">
        <v>497</v>
      </c>
      <c r="L88" s="48" t="str">
        <f t="shared" si="14"/>
        <v>Y,I</v>
      </c>
    </row>
    <row r="89" spans="1:13" ht="17" thickBot="1" x14ac:dyDescent="0.25">
      <c r="A89" s="15">
        <v>88</v>
      </c>
      <c r="B89" s="19">
        <v>5.2233796296296299E-3</v>
      </c>
      <c r="C89" s="20">
        <v>5.3414351851851852E-3</v>
      </c>
      <c r="D89" s="20">
        <f t="shared" si="10"/>
        <v>1.354166666666665E-4</v>
      </c>
      <c r="E89" s="23">
        <f t="shared" si="11"/>
        <v>421.5</v>
      </c>
      <c r="F89" s="23">
        <f t="shared" si="12"/>
        <v>431.7</v>
      </c>
      <c r="G89" s="21">
        <f t="shared" si="13"/>
        <v>10.199999999999989</v>
      </c>
      <c r="H89" s="76" t="s">
        <v>1060</v>
      </c>
      <c r="I89" s="46" t="s">
        <v>495</v>
      </c>
      <c r="J89" s="47" t="s">
        <v>479</v>
      </c>
      <c r="K89" s="46" t="s">
        <v>498</v>
      </c>
      <c r="L89" s="48" t="str">
        <f t="shared" si="14"/>
        <v>Z,C</v>
      </c>
    </row>
    <row r="90" spans="1:13" ht="17" thickBot="1" x14ac:dyDescent="0.25">
      <c r="A90" s="15">
        <v>89</v>
      </c>
      <c r="B90" s="19">
        <v>5.3587962962962964E-3</v>
      </c>
      <c r="C90" s="20">
        <v>5.3587962962962964E-3</v>
      </c>
      <c r="D90" s="20">
        <f t="shared" si="10"/>
        <v>2.3148148148148875E-5</v>
      </c>
      <c r="E90" s="23">
        <f t="shared" si="11"/>
        <v>433.2</v>
      </c>
      <c r="F90" s="23">
        <f t="shared" si="12"/>
        <v>433.2</v>
      </c>
      <c r="G90" s="21">
        <f t="shared" si="13"/>
        <v>0</v>
      </c>
      <c r="H90" s="76" t="s">
        <v>1061</v>
      </c>
      <c r="I90" s="46" t="s">
        <v>493</v>
      </c>
      <c r="J90" s="47" t="s">
        <v>475</v>
      </c>
      <c r="K90" s="46" t="s">
        <v>498</v>
      </c>
      <c r="L90" s="48" t="str">
        <f t="shared" si="14"/>
        <v>Y,C</v>
      </c>
    </row>
    <row r="91" spans="1:13" ht="17" thickBot="1" x14ac:dyDescent="0.25">
      <c r="A91" s="15">
        <v>90</v>
      </c>
      <c r="B91" s="19">
        <v>5.3819444444444453E-3</v>
      </c>
      <c r="C91" s="20">
        <v>5.4050925925925924E-3</v>
      </c>
      <c r="D91" s="20">
        <f t="shared" si="10"/>
        <v>2.3148148148147141E-5</v>
      </c>
      <c r="E91" s="23">
        <f t="shared" si="11"/>
        <v>435.20000000000005</v>
      </c>
      <c r="F91" s="23">
        <f t="shared" si="12"/>
        <v>437.2</v>
      </c>
      <c r="G91" s="21">
        <f t="shared" si="13"/>
        <v>1.9999999999999432</v>
      </c>
      <c r="H91" s="76" t="s">
        <v>205</v>
      </c>
      <c r="I91" s="46" t="s">
        <v>495</v>
      </c>
      <c r="J91" s="47" t="s">
        <v>479</v>
      </c>
      <c r="K91" s="46" t="s">
        <v>498</v>
      </c>
      <c r="L91" s="48" t="str">
        <f t="shared" si="14"/>
        <v>Z,C</v>
      </c>
    </row>
    <row r="92" spans="1:13" ht="17" thickBot="1" x14ac:dyDescent="0.25">
      <c r="A92" s="15">
        <v>91</v>
      </c>
      <c r="B92" s="19">
        <v>5.4050925925925924E-3</v>
      </c>
      <c r="C92" s="20">
        <v>5.4386574074074068E-3</v>
      </c>
      <c r="D92" s="20">
        <f t="shared" si="10"/>
        <v>3.3564814814814395E-5</v>
      </c>
      <c r="E92" s="23">
        <f t="shared" si="11"/>
        <v>437.2</v>
      </c>
      <c r="F92" s="23">
        <f t="shared" si="12"/>
        <v>440.09999999999991</v>
      </c>
      <c r="G92" s="21">
        <f t="shared" si="13"/>
        <v>2.8999999999999204</v>
      </c>
      <c r="H92" s="76" t="s">
        <v>1062</v>
      </c>
      <c r="I92" s="46" t="s">
        <v>127</v>
      </c>
      <c r="J92" s="47" t="s">
        <v>462</v>
      </c>
      <c r="K92" s="46" t="s">
        <v>497</v>
      </c>
      <c r="L92" s="48" t="str">
        <f t="shared" si="14"/>
        <v>V,I</v>
      </c>
    </row>
    <row r="93" spans="1:13" ht="17" thickBot="1" x14ac:dyDescent="0.25">
      <c r="A93" s="15">
        <v>92</v>
      </c>
      <c r="B93" s="19">
        <v>5.4386574074074068E-3</v>
      </c>
      <c r="C93" s="20">
        <v>5.4629629629629637E-3</v>
      </c>
      <c r="D93" s="20">
        <f t="shared" si="10"/>
        <v>2.4305555555556926E-5</v>
      </c>
      <c r="E93" s="23">
        <f t="shared" si="11"/>
        <v>440.09999999999991</v>
      </c>
      <c r="F93" s="23">
        <f t="shared" si="12"/>
        <v>442.20000000000005</v>
      </c>
      <c r="G93" s="21">
        <f t="shared" si="13"/>
        <v>2.1000000000001364</v>
      </c>
      <c r="H93" s="76" t="s">
        <v>1063</v>
      </c>
      <c r="I93" s="46" t="s">
        <v>493</v>
      </c>
      <c r="J93" s="47" t="s">
        <v>464</v>
      </c>
      <c r="K93" s="46" t="s">
        <v>497</v>
      </c>
      <c r="L93" s="48" t="str">
        <f t="shared" si="14"/>
        <v>Y,I</v>
      </c>
    </row>
    <row r="94" spans="1:13" ht="17" thickBot="1" x14ac:dyDescent="0.25">
      <c r="A94" s="15">
        <v>93</v>
      </c>
      <c r="B94" s="19">
        <v>5.4629629629629637E-3</v>
      </c>
      <c r="C94" s="20">
        <v>5.5208333333333333E-3</v>
      </c>
      <c r="D94" s="20">
        <f t="shared" si="10"/>
        <v>5.7870370370369587E-5</v>
      </c>
      <c r="E94" s="23">
        <f t="shared" si="11"/>
        <v>442.20000000000005</v>
      </c>
      <c r="F94" s="23">
        <f t="shared" si="12"/>
        <v>447.2</v>
      </c>
      <c r="G94" s="21">
        <f t="shared" si="13"/>
        <v>4.9999999999999432</v>
      </c>
      <c r="H94" s="76" t="s">
        <v>1064</v>
      </c>
      <c r="I94" s="46" t="s">
        <v>495</v>
      </c>
      <c r="J94" s="47" t="s">
        <v>479</v>
      </c>
      <c r="K94" s="46" t="s">
        <v>498</v>
      </c>
      <c r="L94" s="48" t="str">
        <f t="shared" si="14"/>
        <v>Z,C</v>
      </c>
    </row>
    <row r="95" spans="1:13" ht="17" thickBot="1" x14ac:dyDescent="0.25">
      <c r="A95" s="15">
        <v>94</v>
      </c>
      <c r="B95" s="19">
        <v>5.5208333333333333E-3</v>
      </c>
      <c r="C95" s="20">
        <v>5.5567129629629638E-3</v>
      </c>
      <c r="D95" s="20">
        <f t="shared" si="10"/>
        <v>3.5879629629630497E-5</v>
      </c>
      <c r="E95" s="23">
        <f t="shared" si="11"/>
        <v>447.2</v>
      </c>
      <c r="F95" s="23">
        <f t="shared" si="12"/>
        <v>450.30000000000007</v>
      </c>
      <c r="G95" s="21">
        <f t="shared" si="13"/>
        <v>3.1000000000000796</v>
      </c>
      <c r="H95" s="76" t="s">
        <v>1065</v>
      </c>
      <c r="I95" s="46" t="s">
        <v>493</v>
      </c>
      <c r="J95" s="47" t="s">
        <v>479</v>
      </c>
      <c r="K95" s="46" t="s">
        <v>498</v>
      </c>
      <c r="L95" s="48" t="str">
        <f t="shared" si="14"/>
        <v>Y,C</v>
      </c>
    </row>
    <row r="96" spans="1:13" ht="17" thickBot="1" x14ac:dyDescent="0.25">
      <c r="A96" s="15">
        <v>95</v>
      </c>
      <c r="B96" s="19">
        <v>5.5567129629629638E-3</v>
      </c>
      <c r="C96" s="20">
        <v>6.0046296296296297E-3</v>
      </c>
      <c r="D96" s="20">
        <f t="shared" si="10"/>
        <v>4.4791666666666591E-4</v>
      </c>
      <c r="E96" s="23">
        <f t="shared" si="11"/>
        <v>450.30000000000007</v>
      </c>
      <c r="F96" s="23">
        <f t="shared" si="12"/>
        <v>488.99999999999994</v>
      </c>
      <c r="G96" s="21">
        <f t="shared" si="13"/>
        <v>38.699999999999875</v>
      </c>
      <c r="H96" s="76" t="s">
        <v>1043</v>
      </c>
      <c r="I96" s="46" t="s">
        <v>14</v>
      </c>
      <c r="J96" s="47" t="s">
        <v>504</v>
      </c>
      <c r="K96" s="46" t="s">
        <v>504</v>
      </c>
      <c r="L96" s="48" t="str">
        <f t="shared" si="14"/>
        <v>ALL,M</v>
      </c>
    </row>
    <row r="97" spans="1:13" ht="17" thickBot="1" x14ac:dyDescent="0.25">
      <c r="A97" s="15">
        <v>96</v>
      </c>
      <c r="B97" s="19">
        <v>6.0046296296296297E-3</v>
      </c>
      <c r="C97" s="20">
        <v>6.0590277777777778E-3</v>
      </c>
      <c r="D97" s="20">
        <f t="shared" si="10"/>
        <v>5.4398148148148036E-5</v>
      </c>
      <c r="E97" s="23">
        <f t="shared" si="11"/>
        <v>488.99999999999994</v>
      </c>
      <c r="F97" s="23">
        <f t="shared" si="12"/>
        <v>493.7</v>
      </c>
      <c r="G97" s="21">
        <f t="shared" si="13"/>
        <v>4.7000000000000455</v>
      </c>
      <c r="H97" s="76" t="s">
        <v>1066</v>
      </c>
      <c r="I97" s="46" t="s">
        <v>127</v>
      </c>
      <c r="J97" s="47" t="s">
        <v>479</v>
      </c>
      <c r="K97" s="46" t="s">
        <v>498</v>
      </c>
      <c r="L97" s="48" t="str">
        <f t="shared" si="14"/>
        <v>V,C</v>
      </c>
    </row>
    <row r="98" spans="1:13" ht="17" thickBot="1" x14ac:dyDescent="0.25">
      <c r="A98" s="15">
        <v>97</v>
      </c>
      <c r="B98" s="19">
        <v>6.0590277777777778E-3</v>
      </c>
      <c r="C98" s="20">
        <v>6.2037037037037043E-3</v>
      </c>
      <c r="D98" s="20">
        <f t="shared" ref="D98:D111" si="15">SUM(B99-B98)</f>
        <v>1.4467592592592657E-4</v>
      </c>
      <c r="E98" s="23">
        <f t="shared" ref="E98:E111" si="16">SUM(B98*86400)-29.8</f>
        <v>493.7</v>
      </c>
      <c r="F98" s="23">
        <f t="shared" ref="F98:F111" si="17">SUM(C98*86400)-29.8</f>
        <v>506.2</v>
      </c>
      <c r="G98" s="21">
        <f t="shared" ref="G98:G111" si="18">SUM(F98-E98)</f>
        <v>12.5</v>
      </c>
      <c r="H98" s="76" t="s">
        <v>1067</v>
      </c>
      <c r="I98" s="46" t="s">
        <v>494</v>
      </c>
      <c r="J98" s="47" t="s">
        <v>477</v>
      </c>
      <c r="K98" s="46" t="s">
        <v>498</v>
      </c>
      <c r="L98" s="48" t="str">
        <f t="shared" ref="L98:L111" si="19">CONCATENATE(I98,",", K98)</f>
        <v>X,C</v>
      </c>
      <c r="M98" s="75">
        <f>SUM(G84:G98)</f>
        <v>105.89999999999992</v>
      </c>
    </row>
    <row r="99" spans="1:13" ht="17" thickBot="1" x14ac:dyDescent="0.25">
      <c r="A99" s="15">
        <v>98</v>
      </c>
      <c r="B99" s="19">
        <v>6.2037037037037043E-3</v>
      </c>
      <c r="C99" s="20">
        <v>6.215277777777777E-3</v>
      </c>
      <c r="D99" s="20">
        <f t="shared" si="15"/>
        <v>1.967592592592559E-5</v>
      </c>
      <c r="E99" s="23">
        <f t="shared" si="16"/>
        <v>506.2</v>
      </c>
      <c r="F99" s="23">
        <f t="shared" si="17"/>
        <v>507.19999999999987</v>
      </c>
      <c r="G99" s="21">
        <f t="shared" si="18"/>
        <v>0.99999999999988631</v>
      </c>
      <c r="H99" s="76" t="s">
        <v>1068</v>
      </c>
      <c r="I99" s="46" t="s">
        <v>493</v>
      </c>
      <c r="J99" s="47" t="s">
        <v>477</v>
      </c>
      <c r="K99" s="46" t="s">
        <v>498</v>
      </c>
      <c r="L99" s="48" t="str">
        <f t="shared" si="19"/>
        <v>Y,C</v>
      </c>
    </row>
    <row r="100" spans="1:13" ht="17" thickBot="1" x14ac:dyDescent="0.25">
      <c r="A100" s="15">
        <v>99</v>
      </c>
      <c r="B100" s="19">
        <v>6.2233796296296299E-3</v>
      </c>
      <c r="C100" s="20">
        <v>6.238425925925925E-3</v>
      </c>
      <c r="D100" s="20">
        <f t="shared" si="15"/>
        <v>9.2592592592583359E-6</v>
      </c>
      <c r="E100" s="23">
        <f t="shared" si="16"/>
        <v>507.90000000000003</v>
      </c>
      <c r="F100" s="23">
        <f t="shared" si="17"/>
        <v>509.19999999999987</v>
      </c>
      <c r="G100" s="21">
        <f t="shared" si="18"/>
        <v>1.2999999999998408</v>
      </c>
      <c r="H100" s="76" t="s">
        <v>1069</v>
      </c>
      <c r="I100" s="46" t="s">
        <v>494</v>
      </c>
      <c r="J100" s="47" t="s">
        <v>479</v>
      </c>
      <c r="K100" s="46" t="s">
        <v>498</v>
      </c>
      <c r="L100" s="48" t="str">
        <f t="shared" si="19"/>
        <v>X,C</v>
      </c>
    </row>
    <row r="101" spans="1:13" ht="17" thickBot="1" x14ac:dyDescent="0.25">
      <c r="A101" s="15">
        <v>100</v>
      </c>
      <c r="B101" s="19">
        <v>6.2326388888888883E-3</v>
      </c>
      <c r="C101" s="20">
        <v>6.2951388888888883E-3</v>
      </c>
      <c r="D101" s="20">
        <f t="shared" si="15"/>
        <v>6.2500000000000056E-5</v>
      </c>
      <c r="E101" s="23">
        <f t="shared" si="16"/>
        <v>508.7</v>
      </c>
      <c r="F101" s="23">
        <f t="shared" si="17"/>
        <v>514.1</v>
      </c>
      <c r="G101" s="21">
        <f t="shared" si="18"/>
        <v>5.4000000000000341</v>
      </c>
      <c r="H101" s="76" t="s">
        <v>1070</v>
      </c>
      <c r="I101" s="46" t="s">
        <v>493</v>
      </c>
      <c r="J101" s="47" t="s">
        <v>479</v>
      </c>
      <c r="K101" s="46" t="s">
        <v>498</v>
      </c>
      <c r="L101" s="48" t="str">
        <f t="shared" si="19"/>
        <v>Y,C</v>
      </c>
    </row>
    <row r="102" spans="1:13" ht="17" thickBot="1" x14ac:dyDescent="0.25">
      <c r="A102" s="15">
        <v>101</v>
      </c>
      <c r="B102" s="19">
        <v>6.2951388888888883E-3</v>
      </c>
      <c r="C102" s="20">
        <v>6.3287037037037036E-3</v>
      </c>
      <c r="D102" s="20">
        <f t="shared" si="15"/>
        <v>3.3564814814815262E-5</v>
      </c>
      <c r="E102" s="23">
        <f t="shared" si="16"/>
        <v>514.1</v>
      </c>
      <c r="F102" s="23">
        <f t="shared" si="17"/>
        <v>517</v>
      </c>
      <c r="G102" s="21">
        <f t="shared" si="18"/>
        <v>2.8999999999999773</v>
      </c>
      <c r="H102" s="76" t="s">
        <v>1071</v>
      </c>
      <c r="I102" s="46" t="s">
        <v>494</v>
      </c>
      <c r="J102" s="47" t="s">
        <v>462</v>
      </c>
      <c r="K102" s="46" t="s">
        <v>497</v>
      </c>
      <c r="L102" s="48" t="str">
        <f t="shared" si="19"/>
        <v>X,I</v>
      </c>
    </row>
    <row r="103" spans="1:13" ht="17" thickBot="1" x14ac:dyDescent="0.25">
      <c r="A103" s="15">
        <v>102</v>
      </c>
      <c r="B103" s="19">
        <v>6.3287037037037036E-3</v>
      </c>
      <c r="C103" s="20">
        <v>6.4282407407407404E-3</v>
      </c>
      <c r="D103" s="20">
        <f t="shared" si="15"/>
        <v>9.9537037037036868E-5</v>
      </c>
      <c r="E103" s="23">
        <f t="shared" si="16"/>
        <v>517</v>
      </c>
      <c r="F103" s="23">
        <f t="shared" si="17"/>
        <v>525.6</v>
      </c>
      <c r="G103" s="21">
        <f t="shared" si="18"/>
        <v>8.6000000000000227</v>
      </c>
      <c r="H103" s="76" t="s">
        <v>29</v>
      </c>
      <c r="I103" s="46" t="s">
        <v>493</v>
      </c>
      <c r="J103" s="47" t="s">
        <v>467</v>
      </c>
      <c r="K103" s="46" t="s">
        <v>499</v>
      </c>
      <c r="L103" s="48" t="str">
        <f t="shared" si="19"/>
        <v>Y,R</v>
      </c>
    </row>
    <row r="104" spans="1:13" ht="17" thickBot="1" x14ac:dyDescent="0.25">
      <c r="A104" s="15">
        <v>103</v>
      </c>
      <c r="B104" s="19">
        <v>6.4282407407407404E-3</v>
      </c>
      <c r="C104" s="20">
        <v>6.4351851851851861E-3</v>
      </c>
      <c r="D104" s="20">
        <f t="shared" si="15"/>
        <v>1.8518518518519274E-5</v>
      </c>
      <c r="E104" s="23">
        <f t="shared" si="16"/>
        <v>525.6</v>
      </c>
      <c r="F104" s="23">
        <f t="shared" si="17"/>
        <v>526.20000000000016</v>
      </c>
      <c r="G104" s="21">
        <f t="shared" si="18"/>
        <v>0.60000000000013642</v>
      </c>
      <c r="H104" s="76" t="s">
        <v>1072</v>
      </c>
      <c r="I104" s="46" t="s">
        <v>127</v>
      </c>
      <c r="J104" s="47" t="s">
        <v>479</v>
      </c>
      <c r="K104" s="46" t="s">
        <v>498</v>
      </c>
      <c r="L104" s="48" t="str">
        <f t="shared" si="19"/>
        <v>V,C</v>
      </c>
    </row>
    <row r="105" spans="1:13" ht="17" thickBot="1" x14ac:dyDescent="0.25">
      <c r="A105" s="15">
        <v>104</v>
      </c>
      <c r="B105" s="19">
        <v>6.4467592592592597E-3</v>
      </c>
      <c r="C105" s="20">
        <v>6.4583333333333333E-3</v>
      </c>
      <c r="D105" s="20">
        <f t="shared" si="15"/>
        <v>1.157407407407357E-5</v>
      </c>
      <c r="E105" s="23">
        <f t="shared" si="16"/>
        <v>527.20000000000005</v>
      </c>
      <c r="F105" s="23">
        <f t="shared" si="17"/>
        <v>528.20000000000005</v>
      </c>
      <c r="G105" s="21">
        <f t="shared" si="18"/>
        <v>1</v>
      </c>
      <c r="H105" s="76" t="s">
        <v>1073</v>
      </c>
      <c r="I105" s="46" t="s">
        <v>493</v>
      </c>
      <c r="J105" s="47" t="s">
        <v>460</v>
      </c>
      <c r="K105" s="46" t="s">
        <v>497</v>
      </c>
      <c r="L105" s="48" t="str">
        <f t="shared" si="19"/>
        <v>Y,I</v>
      </c>
    </row>
    <row r="106" spans="1:13" ht="17" thickBot="1" x14ac:dyDescent="0.25">
      <c r="A106" s="15">
        <v>105</v>
      </c>
      <c r="B106" s="19">
        <v>6.4583333333333333E-3</v>
      </c>
      <c r="C106" s="20">
        <v>6.472222222222223E-3</v>
      </c>
      <c r="D106" s="20">
        <f t="shared" si="15"/>
        <v>2.3148148148148008E-5</v>
      </c>
      <c r="E106" s="23">
        <f t="shared" si="16"/>
        <v>528.20000000000005</v>
      </c>
      <c r="F106" s="23">
        <f t="shared" si="17"/>
        <v>529.40000000000009</v>
      </c>
      <c r="G106" s="21">
        <f t="shared" si="18"/>
        <v>1.2000000000000455</v>
      </c>
      <c r="H106" s="76" t="s">
        <v>1074</v>
      </c>
      <c r="I106" s="46" t="s">
        <v>495</v>
      </c>
      <c r="J106" s="47" t="s">
        <v>467</v>
      </c>
      <c r="K106" s="46" t="s">
        <v>499</v>
      </c>
      <c r="L106" s="48" t="str">
        <f t="shared" si="19"/>
        <v>Z,R</v>
      </c>
    </row>
    <row r="107" spans="1:13" ht="17" thickBot="1" x14ac:dyDescent="0.25">
      <c r="A107" s="15">
        <v>106</v>
      </c>
      <c r="B107" s="19">
        <v>6.4814814814814813E-3</v>
      </c>
      <c r="C107" s="20">
        <v>6.5185185185185181E-3</v>
      </c>
      <c r="D107" s="20">
        <f t="shared" si="15"/>
        <v>3.7037037037036813E-5</v>
      </c>
      <c r="E107" s="23">
        <f t="shared" si="16"/>
        <v>530.20000000000005</v>
      </c>
      <c r="F107" s="23">
        <f t="shared" si="17"/>
        <v>533.4</v>
      </c>
      <c r="G107" s="21">
        <f t="shared" si="18"/>
        <v>3.1999999999999318</v>
      </c>
      <c r="H107" s="76" t="s">
        <v>1075</v>
      </c>
      <c r="I107" s="46" t="s">
        <v>493</v>
      </c>
      <c r="J107" s="47" t="s">
        <v>460</v>
      </c>
      <c r="K107" s="46" t="s">
        <v>497</v>
      </c>
      <c r="L107" s="48" t="str">
        <f t="shared" si="19"/>
        <v>Y,I</v>
      </c>
    </row>
    <row r="108" spans="1:13" ht="17" thickBot="1" x14ac:dyDescent="0.25">
      <c r="A108" s="15">
        <v>107</v>
      </c>
      <c r="B108" s="19">
        <v>6.5185185185185181E-3</v>
      </c>
      <c r="C108" s="20">
        <v>6.5844907407407414E-3</v>
      </c>
      <c r="D108" s="20">
        <f t="shared" si="15"/>
        <v>6.5972222222223341E-5</v>
      </c>
      <c r="E108" s="23">
        <f t="shared" si="16"/>
        <v>533.4</v>
      </c>
      <c r="F108" s="23">
        <f t="shared" si="17"/>
        <v>539.10000000000014</v>
      </c>
      <c r="G108" s="21">
        <f t="shared" si="18"/>
        <v>5.7000000000001592</v>
      </c>
      <c r="H108" s="76" t="s">
        <v>1076</v>
      </c>
      <c r="I108" s="46" t="s">
        <v>128</v>
      </c>
      <c r="J108" s="47" t="s">
        <v>479</v>
      </c>
      <c r="K108" s="46" t="s">
        <v>498</v>
      </c>
      <c r="L108" s="48" t="str">
        <f t="shared" si="19"/>
        <v>W,C</v>
      </c>
    </row>
    <row r="109" spans="1:13" ht="17" thickBot="1" x14ac:dyDescent="0.25">
      <c r="A109" s="15">
        <v>108</v>
      </c>
      <c r="B109" s="19">
        <v>6.5844907407407414E-3</v>
      </c>
      <c r="C109" s="20">
        <v>6.6087962962962966E-3</v>
      </c>
      <c r="D109" s="20">
        <f t="shared" si="15"/>
        <v>3.2407407407405477E-5</v>
      </c>
      <c r="E109" s="23">
        <f t="shared" si="16"/>
        <v>539.10000000000014</v>
      </c>
      <c r="F109" s="23">
        <f t="shared" si="17"/>
        <v>541.20000000000005</v>
      </c>
      <c r="G109" s="21">
        <f t="shared" si="18"/>
        <v>2.0999999999999091</v>
      </c>
      <c r="H109" s="76" t="s">
        <v>1077</v>
      </c>
      <c r="I109" s="46" t="s">
        <v>127</v>
      </c>
      <c r="J109" s="47" t="s">
        <v>462</v>
      </c>
      <c r="K109" s="46" t="s">
        <v>497</v>
      </c>
      <c r="L109" s="48" t="str">
        <f t="shared" si="19"/>
        <v>V,I</v>
      </c>
    </row>
    <row r="110" spans="1:13" ht="17" thickBot="1" x14ac:dyDescent="0.25">
      <c r="A110" s="15">
        <v>109</v>
      </c>
      <c r="B110" s="19">
        <v>6.6168981481481469E-3</v>
      </c>
      <c r="C110" s="20">
        <v>6.7708333333333336E-3</v>
      </c>
      <c r="D110" s="20">
        <f t="shared" si="15"/>
        <v>1.5393518518518664E-4</v>
      </c>
      <c r="E110" s="23">
        <f t="shared" si="16"/>
        <v>541.9</v>
      </c>
      <c r="F110" s="23">
        <f t="shared" si="17"/>
        <v>555.20000000000005</v>
      </c>
      <c r="G110" s="21">
        <f t="shared" si="18"/>
        <v>13.300000000000068</v>
      </c>
      <c r="H110" s="76" t="s">
        <v>1078</v>
      </c>
      <c r="I110" s="46" t="s">
        <v>128</v>
      </c>
      <c r="J110" s="47" t="s">
        <v>467</v>
      </c>
      <c r="K110" s="46" t="s">
        <v>499</v>
      </c>
      <c r="L110" s="48" t="str">
        <f t="shared" si="19"/>
        <v>W,R</v>
      </c>
    </row>
    <row r="111" spans="1:13" ht="17" thickBot="1" x14ac:dyDescent="0.25">
      <c r="A111" s="15">
        <v>110</v>
      </c>
      <c r="B111" s="19">
        <v>6.7708333333333336E-3</v>
      </c>
      <c r="C111" s="20">
        <v>6.7986111111111103E-3</v>
      </c>
      <c r="D111" s="20">
        <f t="shared" si="15"/>
        <v>3.7152777777777705E-4</v>
      </c>
      <c r="E111" s="23">
        <f t="shared" si="16"/>
        <v>555.20000000000005</v>
      </c>
      <c r="F111" s="23">
        <f t="shared" si="17"/>
        <v>557.6</v>
      </c>
      <c r="G111" s="21">
        <f t="shared" si="18"/>
        <v>2.3999999999999773</v>
      </c>
      <c r="H111" s="76" t="s">
        <v>1079</v>
      </c>
      <c r="I111" s="46" t="s">
        <v>14</v>
      </c>
      <c r="J111" s="47" t="s">
        <v>504</v>
      </c>
      <c r="K111" s="46" t="s">
        <v>504</v>
      </c>
      <c r="L111" s="48" t="str">
        <f t="shared" si="19"/>
        <v>ALL,M</v>
      </c>
      <c r="M111" s="75">
        <f>SUM(G99:G111)</f>
        <v>48.699999999999989</v>
      </c>
    </row>
    <row r="112" spans="1:13" ht="17" thickBot="1" x14ac:dyDescent="0.25">
      <c r="A112" s="15">
        <v>111</v>
      </c>
      <c r="B112" s="19">
        <v>7.1423611111111106E-3</v>
      </c>
      <c r="C112" s="20"/>
      <c r="D112" s="20"/>
      <c r="E112" s="23"/>
      <c r="F112" s="23"/>
      <c r="G112" s="21"/>
      <c r="H112" s="76" t="s">
        <v>508</v>
      </c>
      <c r="I112" s="46"/>
      <c r="J112" s="47"/>
      <c r="K112" s="46"/>
      <c r="L112" s="48"/>
    </row>
    <row r="113" spans="2:12" x14ac:dyDescent="0.2">
      <c r="B113" s="64">
        <v>7.1527777777777787E-3</v>
      </c>
      <c r="E113" s="62">
        <f>SUM(B113*86400)-29.8</f>
        <v>588.20000000000016</v>
      </c>
      <c r="F113"/>
      <c r="G113" s="21"/>
      <c r="I113" s="66"/>
      <c r="J113" s="66"/>
      <c r="K113" s="66"/>
      <c r="L113" s="66"/>
    </row>
    <row r="114" spans="2:12" x14ac:dyDescent="0.2">
      <c r="E114" s="62"/>
      <c r="F114"/>
      <c r="G114" s="21"/>
      <c r="I114" s="66"/>
      <c r="J114" s="66"/>
      <c r="K114" s="66"/>
      <c r="L114" s="66"/>
    </row>
    <row r="115" spans="2:12" x14ac:dyDescent="0.2">
      <c r="E115" s="62"/>
      <c r="F115"/>
      <c r="G115" s="21"/>
      <c r="I115" s="66"/>
      <c r="J115" s="66"/>
      <c r="K115" s="66"/>
      <c r="L115" s="66"/>
    </row>
    <row r="116" spans="2:12" x14ac:dyDescent="0.2">
      <c r="E116" s="62"/>
      <c r="F116" s="73"/>
      <c r="G116" s="73"/>
      <c r="I116" s="66"/>
      <c r="J116" s="66"/>
      <c r="K116" s="66"/>
      <c r="L116" s="66"/>
    </row>
    <row r="117" spans="2:12" x14ac:dyDescent="0.2">
      <c r="E117" s="63"/>
      <c r="F117" s="73"/>
      <c r="G117" s="73"/>
      <c r="I117" s="67"/>
      <c r="J117" s="67"/>
      <c r="K117" s="67"/>
      <c r="L117" s="67"/>
    </row>
    <row r="118" spans="2:12" x14ac:dyDescent="0.2">
      <c r="F118" s="74"/>
      <c r="G118" s="74"/>
      <c r="I118" s="67"/>
      <c r="J118" s="67"/>
      <c r="K118" s="67"/>
      <c r="L118" s="67"/>
    </row>
    <row r="119" spans="2:12" x14ac:dyDescent="0.2">
      <c r="I119" s="67"/>
      <c r="J119" s="67"/>
      <c r="K119" s="67"/>
      <c r="L119" s="67"/>
    </row>
    <row r="120" spans="2:12" x14ac:dyDescent="0.2">
      <c r="I120" s="67"/>
      <c r="J120" s="67"/>
      <c r="K120" s="67"/>
      <c r="L120" s="67"/>
    </row>
  </sheetData>
  <autoFilter ref="A1:L1" xr:uid="{00000000-0009-0000-0000-000002000000}">
    <sortState xmlns:xlrd2="http://schemas.microsoft.com/office/spreadsheetml/2017/richdata2" ref="A2:L113">
      <sortCondition ref="A1:A113"/>
    </sortState>
  </autoFilter>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5"/>
  <sheetViews>
    <sheetView workbookViewId="0">
      <selection activeCell="I1" sqref="I1:L1"/>
    </sheetView>
  </sheetViews>
  <sheetFormatPr baseColWidth="10" defaultColWidth="11" defaultRowHeight="16" x14ac:dyDescent="0.2"/>
  <cols>
    <col min="3" max="3" width="0" hidden="1" customWidth="1"/>
    <col min="5" max="5" width="11.6640625" style="75" bestFit="1" customWidth="1"/>
    <col min="6" max="7" width="11.6640625" style="75" customWidth="1"/>
    <col min="8" max="8" width="87.83203125" customWidth="1"/>
    <col min="9" max="9" width="11" style="43"/>
    <col min="10" max="10" width="11" style="49"/>
    <col min="11" max="11" width="11" style="50"/>
    <col min="12" max="12" width="11" style="51"/>
  </cols>
  <sheetData>
    <row r="1" spans="1:12" ht="16" customHeight="1" thickBot="1" x14ac:dyDescent="0.25">
      <c r="A1" t="s">
        <v>130</v>
      </c>
      <c r="B1" s="9" t="s">
        <v>0</v>
      </c>
      <c r="C1" s="1" t="s">
        <v>1</v>
      </c>
      <c r="D1" s="1" t="s">
        <v>123</v>
      </c>
      <c r="E1" s="79" t="s">
        <v>1124</v>
      </c>
      <c r="F1" s="79" t="s">
        <v>1125</v>
      </c>
      <c r="G1" s="3" t="s">
        <v>1126</v>
      </c>
      <c r="H1" s="16" t="s">
        <v>2</v>
      </c>
      <c r="I1" s="33" t="s">
        <v>3</v>
      </c>
      <c r="J1" s="34" t="s">
        <v>1127</v>
      </c>
      <c r="K1" s="33" t="s">
        <v>1128</v>
      </c>
      <c r="L1" s="35" t="s">
        <v>496</v>
      </c>
    </row>
    <row r="2" spans="1:12" ht="17" thickBot="1" x14ac:dyDescent="0.25">
      <c r="A2">
        <v>3</v>
      </c>
      <c r="B2" s="19">
        <v>3.650462962962963E-3</v>
      </c>
      <c r="C2" s="20">
        <f t="shared" ref="C2:C31" si="0">SUM(B3-B2)</f>
        <v>3.9351851851851614E-5</v>
      </c>
      <c r="D2" s="20">
        <v>3.7361111111111106E-3</v>
      </c>
      <c r="E2" s="72">
        <f t="shared" ref="E2:E33" si="1">SUM(B2*86400-315.4)</f>
        <v>0</v>
      </c>
      <c r="F2" s="72">
        <f t="shared" ref="F2:F33" si="2">SUM(D2*86400)-315.4</f>
        <v>7.3999999999999773</v>
      </c>
      <c r="G2" s="72">
        <f t="shared" ref="G2:G31" si="3">SUM(F2-E2)</f>
        <v>7.3999999999999773</v>
      </c>
      <c r="H2" s="76" t="s">
        <v>1129</v>
      </c>
      <c r="I2" s="46" t="s">
        <v>127</v>
      </c>
      <c r="J2" s="47" t="s">
        <v>460</v>
      </c>
      <c r="K2" s="46" t="s">
        <v>497</v>
      </c>
      <c r="L2" s="48" t="str">
        <f t="shared" ref="L2:L31" si="4">CONCATENATE(I2,",", K2)</f>
        <v>V,I</v>
      </c>
    </row>
    <row r="3" spans="1:12" ht="17" thickBot="1" x14ac:dyDescent="0.25">
      <c r="A3">
        <v>4</v>
      </c>
      <c r="B3" s="19">
        <v>3.6898148148148146E-3</v>
      </c>
      <c r="C3" s="20">
        <f t="shared" si="0"/>
        <v>3.1250000000000028E-5</v>
      </c>
      <c r="D3" s="20">
        <v>3.7210648148148146E-3</v>
      </c>
      <c r="E3" s="72">
        <f t="shared" si="1"/>
        <v>3.3999999999999773</v>
      </c>
      <c r="F3" s="72">
        <f t="shared" si="2"/>
        <v>6.1000000000000227</v>
      </c>
      <c r="G3" s="72">
        <f t="shared" si="3"/>
        <v>2.7000000000000455</v>
      </c>
      <c r="H3" s="76" t="s">
        <v>1080</v>
      </c>
      <c r="I3" s="46" t="s">
        <v>493</v>
      </c>
      <c r="J3" s="47" t="s">
        <v>462</v>
      </c>
      <c r="K3" s="46" t="s">
        <v>497</v>
      </c>
      <c r="L3" s="48" t="str">
        <f t="shared" si="4"/>
        <v>Y,I</v>
      </c>
    </row>
    <row r="4" spans="1:12" ht="17" thickBot="1" x14ac:dyDescent="0.25">
      <c r="A4">
        <v>5</v>
      </c>
      <c r="B4" s="19">
        <v>3.7210648148148146E-3</v>
      </c>
      <c r="C4" s="20">
        <f t="shared" si="0"/>
        <v>1.6203703703704039E-5</v>
      </c>
      <c r="D4" s="20">
        <v>3.7372685185185187E-3</v>
      </c>
      <c r="E4" s="72">
        <f t="shared" si="1"/>
        <v>6.1000000000000227</v>
      </c>
      <c r="F4" s="72">
        <f t="shared" si="2"/>
        <v>7.5000000000000568</v>
      </c>
      <c r="G4" s="72">
        <f t="shared" si="3"/>
        <v>1.4000000000000341</v>
      </c>
      <c r="H4" s="76" t="s">
        <v>1081</v>
      </c>
      <c r="I4" s="46" t="s">
        <v>127</v>
      </c>
      <c r="J4" s="47" t="s">
        <v>462</v>
      </c>
      <c r="K4" s="46" t="s">
        <v>497</v>
      </c>
      <c r="L4" s="48" t="str">
        <f t="shared" si="4"/>
        <v>V,I</v>
      </c>
    </row>
    <row r="5" spans="1:12" ht="17" thickBot="1" x14ac:dyDescent="0.25">
      <c r="A5">
        <v>6</v>
      </c>
      <c r="B5" s="19">
        <v>3.7372685185185187E-3</v>
      </c>
      <c r="C5" s="20">
        <f t="shared" si="0"/>
        <v>3.5879629629629629E-5</v>
      </c>
      <c r="D5" s="20">
        <v>3.7731481481481483E-3</v>
      </c>
      <c r="E5" s="72">
        <f t="shared" si="1"/>
        <v>7.5000000000000568</v>
      </c>
      <c r="F5" s="72">
        <f t="shared" si="2"/>
        <v>10.600000000000023</v>
      </c>
      <c r="G5" s="72">
        <f t="shared" si="3"/>
        <v>3.0999999999999659</v>
      </c>
      <c r="H5" s="76" t="s">
        <v>95</v>
      </c>
      <c r="I5" s="46" t="s">
        <v>493</v>
      </c>
      <c r="J5" s="47" t="s">
        <v>467</v>
      </c>
      <c r="K5" s="46" t="s">
        <v>499</v>
      </c>
      <c r="L5" s="48" t="str">
        <f t="shared" si="4"/>
        <v>Y,R</v>
      </c>
    </row>
    <row r="6" spans="1:12" ht="17" thickBot="1" x14ac:dyDescent="0.25">
      <c r="A6">
        <v>7</v>
      </c>
      <c r="B6" s="19">
        <v>3.7731481481481483E-3</v>
      </c>
      <c r="C6" s="20">
        <f t="shared" si="0"/>
        <v>7.9861111111111278E-5</v>
      </c>
      <c r="D6" s="20">
        <v>3.8530092592592596E-3</v>
      </c>
      <c r="E6" s="72">
        <f t="shared" si="1"/>
        <v>10.600000000000023</v>
      </c>
      <c r="F6" s="72">
        <f t="shared" si="2"/>
        <v>17.500000000000057</v>
      </c>
      <c r="G6" s="72">
        <f t="shared" si="3"/>
        <v>6.9000000000000341</v>
      </c>
      <c r="H6" s="76" t="s">
        <v>1082</v>
      </c>
      <c r="I6" s="46" t="s">
        <v>494</v>
      </c>
      <c r="J6" s="47" t="s">
        <v>479</v>
      </c>
      <c r="K6" s="46" t="s">
        <v>498</v>
      </c>
      <c r="L6" s="48" t="str">
        <f t="shared" si="4"/>
        <v>X,C</v>
      </c>
    </row>
    <row r="7" spans="1:12" ht="17" thickBot="1" x14ac:dyDescent="0.25">
      <c r="A7">
        <v>8</v>
      </c>
      <c r="B7" s="19">
        <v>3.8530092592592596E-3</v>
      </c>
      <c r="C7" s="20">
        <f t="shared" si="0"/>
        <v>2.5462962962962809E-5</v>
      </c>
      <c r="D7" s="20">
        <v>3.8784722222222224E-3</v>
      </c>
      <c r="E7" s="72">
        <f t="shared" si="1"/>
        <v>17.500000000000057</v>
      </c>
      <c r="F7" s="72">
        <f t="shared" si="2"/>
        <v>19.700000000000045</v>
      </c>
      <c r="G7" s="72">
        <f t="shared" si="3"/>
        <v>2.1999999999999886</v>
      </c>
      <c r="H7" s="76" t="s">
        <v>1083</v>
      </c>
      <c r="I7" s="46" t="s">
        <v>493</v>
      </c>
      <c r="J7" s="47" t="s">
        <v>479</v>
      </c>
      <c r="K7" s="46" t="s">
        <v>498</v>
      </c>
      <c r="L7" s="48" t="str">
        <f t="shared" si="4"/>
        <v>Y,C</v>
      </c>
    </row>
    <row r="8" spans="1:12" ht="17" thickBot="1" x14ac:dyDescent="0.25">
      <c r="A8">
        <v>9</v>
      </c>
      <c r="B8" s="19">
        <v>3.8784722222222224E-3</v>
      </c>
      <c r="C8" s="20">
        <f t="shared" si="0"/>
        <v>1.0416666666665953E-5</v>
      </c>
      <c r="D8" s="20">
        <v>3.8888888888888883E-3</v>
      </c>
      <c r="E8" s="72">
        <f t="shared" si="1"/>
        <v>19.700000000000045</v>
      </c>
      <c r="F8" s="72">
        <f t="shared" si="2"/>
        <v>20.599999999999966</v>
      </c>
      <c r="G8" s="72">
        <f t="shared" si="3"/>
        <v>0.89999999999992042</v>
      </c>
      <c r="H8" s="76" t="s">
        <v>29</v>
      </c>
      <c r="I8" s="46" t="s">
        <v>494</v>
      </c>
      <c r="J8" s="47" t="s">
        <v>467</v>
      </c>
      <c r="K8" s="46" t="s">
        <v>499</v>
      </c>
      <c r="L8" s="48" t="str">
        <f t="shared" si="4"/>
        <v>X,R</v>
      </c>
    </row>
    <row r="9" spans="1:12" ht="17" thickBot="1" x14ac:dyDescent="0.25">
      <c r="A9">
        <v>10</v>
      </c>
      <c r="B9" s="19">
        <v>3.8888888888888883E-3</v>
      </c>
      <c r="C9" s="20">
        <f t="shared" si="0"/>
        <v>2.3148148148148442E-5</v>
      </c>
      <c r="D9" s="20">
        <v>3.9120370370370368E-3</v>
      </c>
      <c r="E9" s="72">
        <f t="shared" si="1"/>
        <v>20.599999999999966</v>
      </c>
      <c r="F9" s="72">
        <f t="shared" si="2"/>
        <v>22.600000000000023</v>
      </c>
      <c r="G9" s="72">
        <f t="shared" si="3"/>
        <v>2.0000000000000568</v>
      </c>
      <c r="H9" s="76" t="s">
        <v>29</v>
      </c>
      <c r="I9" s="46" t="s">
        <v>128</v>
      </c>
      <c r="J9" s="47" t="s">
        <v>467</v>
      </c>
      <c r="K9" s="46" t="s">
        <v>499</v>
      </c>
      <c r="L9" s="48" t="str">
        <f t="shared" si="4"/>
        <v>W,R</v>
      </c>
    </row>
    <row r="10" spans="1:12" ht="17" thickBot="1" x14ac:dyDescent="0.25">
      <c r="A10">
        <v>11</v>
      </c>
      <c r="B10" s="19">
        <v>3.9120370370370368E-3</v>
      </c>
      <c r="C10" s="20">
        <f t="shared" si="0"/>
        <v>7.5231481481482544E-5</v>
      </c>
      <c r="D10" s="20">
        <v>3.9236111111111112E-3</v>
      </c>
      <c r="E10" s="72">
        <f t="shared" si="1"/>
        <v>22.600000000000023</v>
      </c>
      <c r="F10" s="72">
        <f t="shared" si="2"/>
        <v>23.600000000000023</v>
      </c>
      <c r="G10" s="72">
        <f t="shared" si="3"/>
        <v>1</v>
      </c>
      <c r="H10" s="76" t="s">
        <v>1084</v>
      </c>
      <c r="I10" s="46" t="s">
        <v>494</v>
      </c>
      <c r="J10" s="47" t="s">
        <v>477</v>
      </c>
      <c r="K10" s="46" t="s">
        <v>498</v>
      </c>
      <c r="L10" s="48" t="str">
        <f t="shared" si="4"/>
        <v>X,C</v>
      </c>
    </row>
    <row r="11" spans="1:12" ht="17" thickBot="1" x14ac:dyDescent="0.25">
      <c r="A11">
        <v>12</v>
      </c>
      <c r="B11" s="19">
        <v>3.9872685185185193E-3</v>
      </c>
      <c r="C11" s="20">
        <f t="shared" si="0"/>
        <v>1.6203703703703606E-4</v>
      </c>
      <c r="D11" s="20">
        <v>4.1493055555555554E-3</v>
      </c>
      <c r="E11" s="72">
        <f t="shared" si="1"/>
        <v>29.10000000000008</v>
      </c>
      <c r="F11" s="72">
        <f t="shared" si="2"/>
        <v>43.100000000000023</v>
      </c>
      <c r="G11" s="72">
        <f t="shared" si="3"/>
        <v>13.999999999999943</v>
      </c>
      <c r="H11" s="76" t="s">
        <v>1085</v>
      </c>
      <c r="I11" s="46" t="s">
        <v>127</v>
      </c>
      <c r="J11" s="47" t="s">
        <v>477</v>
      </c>
      <c r="K11" s="46" t="s">
        <v>498</v>
      </c>
      <c r="L11" s="48" t="str">
        <f t="shared" si="4"/>
        <v>V,C</v>
      </c>
    </row>
    <row r="12" spans="1:12" ht="17" thickBot="1" x14ac:dyDescent="0.25">
      <c r="A12">
        <v>13</v>
      </c>
      <c r="B12" s="19">
        <v>4.1493055555555554E-3</v>
      </c>
      <c r="C12" s="20">
        <f t="shared" si="0"/>
        <v>1.7361111111111223E-5</v>
      </c>
      <c r="D12" s="20">
        <v>4.1666666666666666E-3</v>
      </c>
      <c r="E12" s="72">
        <f t="shared" si="1"/>
        <v>43.100000000000023</v>
      </c>
      <c r="F12" s="72">
        <f t="shared" si="2"/>
        <v>44.600000000000023</v>
      </c>
      <c r="G12" s="72">
        <f t="shared" si="3"/>
        <v>1.5</v>
      </c>
      <c r="H12" s="76" t="s">
        <v>1086</v>
      </c>
      <c r="I12" s="46" t="s">
        <v>493</v>
      </c>
      <c r="J12" s="47" t="s">
        <v>467</v>
      </c>
      <c r="K12" s="46" t="s">
        <v>499</v>
      </c>
      <c r="L12" s="48" t="str">
        <f t="shared" si="4"/>
        <v>Y,R</v>
      </c>
    </row>
    <row r="13" spans="1:12" ht="17" thickBot="1" x14ac:dyDescent="0.25">
      <c r="A13">
        <v>14</v>
      </c>
      <c r="B13" s="19">
        <v>4.1666666666666666E-3</v>
      </c>
      <c r="C13" s="20">
        <f t="shared" si="0"/>
        <v>2.3148148148148008E-5</v>
      </c>
      <c r="D13" s="20">
        <v>4.1898148148148146E-3</v>
      </c>
      <c r="E13" s="72">
        <f t="shared" si="1"/>
        <v>44.600000000000023</v>
      </c>
      <c r="F13" s="72">
        <f t="shared" si="2"/>
        <v>46.600000000000023</v>
      </c>
      <c r="G13" s="72">
        <f t="shared" si="3"/>
        <v>2</v>
      </c>
      <c r="H13" s="76" t="s">
        <v>1087</v>
      </c>
      <c r="I13" s="46" t="s">
        <v>127</v>
      </c>
      <c r="J13" s="47" t="s">
        <v>490</v>
      </c>
      <c r="K13" s="46" t="s">
        <v>504</v>
      </c>
      <c r="L13" s="48" t="str">
        <f t="shared" si="4"/>
        <v>V,M</v>
      </c>
    </row>
    <row r="14" spans="1:12" ht="17" thickBot="1" x14ac:dyDescent="0.25">
      <c r="A14">
        <v>15</v>
      </c>
      <c r="B14" s="19">
        <v>4.1898148148148146E-3</v>
      </c>
      <c r="C14" s="20">
        <f t="shared" si="0"/>
        <v>1.967592592592559E-5</v>
      </c>
      <c r="D14" s="20">
        <v>4.2094907407407402E-3</v>
      </c>
      <c r="E14" s="72">
        <f t="shared" si="1"/>
        <v>46.600000000000023</v>
      </c>
      <c r="F14" s="72">
        <f t="shared" si="2"/>
        <v>48.299999999999955</v>
      </c>
      <c r="G14" s="72">
        <f t="shared" si="3"/>
        <v>1.6999999999999318</v>
      </c>
      <c r="H14" s="76" t="s">
        <v>1088</v>
      </c>
      <c r="I14" s="46" t="s">
        <v>127</v>
      </c>
      <c r="J14" s="47" t="s">
        <v>479</v>
      </c>
      <c r="K14" s="46" t="s">
        <v>498</v>
      </c>
      <c r="L14" s="48" t="str">
        <f t="shared" si="4"/>
        <v>V,C</v>
      </c>
    </row>
    <row r="15" spans="1:12" ht="17" thickBot="1" x14ac:dyDescent="0.25">
      <c r="A15">
        <v>16</v>
      </c>
      <c r="B15" s="19">
        <v>4.2094907407407402E-3</v>
      </c>
      <c r="C15" s="20">
        <f t="shared" si="0"/>
        <v>0</v>
      </c>
      <c r="D15" s="20">
        <v>4.2245370370370371E-3</v>
      </c>
      <c r="E15" s="72">
        <f t="shared" si="1"/>
        <v>48.299999999999955</v>
      </c>
      <c r="F15" s="72">
        <f t="shared" si="2"/>
        <v>49.600000000000023</v>
      </c>
      <c r="G15" s="72">
        <f t="shared" si="3"/>
        <v>1.3000000000000682</v>
      </c>
      <c r="H15" s="76" t="s">
        <v>56</v>
      </c>
      <c r="I15" s="46" t="s">
        <v>493</v>
      </c>
      <c r="J15" s="47" t="s">
        <v>467</v>
      </c>
      <c r="K15" s="46" t="s">
        <v>499</v>
      </c>
      <c r="L15" s="48" t="str">
        <f t="shared" si="4"/>
        <v>Y,R</v>
      </c>
    </row>
    <row r="16" spans="1:12" ht="17" thickBot="1" x14ac:dyDescent="0.25">
      <c r="A16">
        <v>17</v>
      </c>
      <c r="B16" s="19">
        <v>4.2094907407407402E-3</v>
      </c>
      <c r="C16" s="20">
        <f t="shared" si="0"/>
        <v>5.671296296296327E-5</v>
      </c>
      <c r="D16" s="20">
        <v>4.2662037037037035E-3</v>
      </c>
      <c r="E16" s="72">
        <f t="shared" si="1"/>
        <v>48.299999999999955</v>
      </c>
      <c r="F16" s="72">
        <f t="shared" si="2"/>
        <v>53.199999999999989</v>
      </c>
      <c r="G16" s="72">
        <f t="shared" si="3"/>
        <v>4.9000000000000341</v>
      </c>
      <c r="H16" s="76" t="s">
        <v>1089</v>
      </c>
      <c r="I16" s="46" t="s">
        <v>494</v>
      </c>
      <c r="J16" s="47" t="s">
        <v>475</v>
      </c>
      <c r="K16" s="46" t="s">
        <v>498</v>
      </c>
      <c r="L16" s="48" t="str">
        <f t="shared" si="4"/>
        <v>X,C</v>
      </c>
    </row>
    <row r="17" spans="1:12" ht="17" thickBot="1" x14ac:dyDescent="0.25">
      <c r="A17">
        <v>18</v>
      </c>
      <c r="B17" s="19">
        <v>4.2662037037037035E-3</v>
      </c>
      <c r="C17" s="20">
        <f t="shared" si="0"/>
        <v>3.8194444444444864E-5</v>
      </c>
      <c r="D17" s="20">
        <v>4.2824074074074075E-3</v>
      </c>
      <c r="E17" s="72">
        <f t="shared" si="1"/>
        <v>53.199999999999989</v>
      </c>
      <c r="F17" s="72">
        <f t="shared" si="2"/>
        <v>54.600000000000023</v>
      </c>
      <c r="G17" s="72">
        <f t="shared" si="3"/>
        <v>1.4000000000000341</v>
      </c>
      <c r="H17" s="76" t="s">
        <v>1090</v>
      </c>
      <c r="I17" s="46" t="s">
        <v>128</v>
      </c>
      <c r="J17" s="47" t="s">
        <v>477</v>
      </c>
      <c r="K17" s="46" t="s">
        <v>498</v>
      </c>
      <c r="L17" s="48" t="str">
        <f t="shared" si="4"/>
        <v>W,C</v>
      </c>
    </row>
    <row r="18" spans="1:12" ht="17" thickBot="1" x14ac:dyDescent="0.25">
      <c r="A18">
        <v>19</v>
      </c>
      <c r="B18" s="19">
        <v>4.3043981481481483E-3</v>
      </c>
      <c r="C18" s="20">
        <f t="shared" si="0"/>
        <v>3.1250000000000028E-5</v>
      </c>
      <c r="D18" s="20">
        <v>4.3356481481481484E-3</v>
      </c>
      <c r="E18" s="72">
        <f t="shared" si="1"/>
        <v>56.500000000000057</v>
      </c>
      <c r="F18" s="72">
        <f t="shared" si="2"/>
        <v>59.200000000000045</v>
      </c>
      <c r="G18" s="72">
        <f t="shared" si="3"/>
        <v>2.6999999999999886</v>
      </c>
      <c r="H18" s="76" t="s">
        <v>1091</v>
      </c>
      <c r="I18" s="46" t="s">
        <v>127</v>
      </c>
      <c r="J18" s="47" t="s">
        <v>479</v>
      </c>
      <c r="K18" s="46" t="s">
        <v>498</v>
      </c>
      <c r="L18" s="48" t="str">
        <f t="shared" si="4"/>
        <v>V,C</v>
      </c>
    </row>
    <row r="19" spans="1:12" ht="17" thickBot="1" x14ac:dyDescent="0.25">
      <c r="A19">
        <v>20</v>
      </c>
      <c r="B19" s="19">
        <v>4.3356481481481484E-3</v>
      </c>
      <c r="C19" s="20">
        <f t="shared" si="0"/>
        <v>2.777777777777761E-5</v>
      </c>
      <c r="D19" s="20">
        <v>4.363425925925926E-3</v>
      </c>
      <c r="E19" s="72">
        <f t="shared" si="1"/>
        <v>59.200000000000045</v>
      </c>
      <c r="F19" s="72">
        <f t="shared" si="2"/>
        <v>61.600000000000023</v>
      </c>
      <c r="G19" s="72">
        <f t="shared" si="3"/>
        <v>2.3999999999999773</v>
      </c>
      <c r="H19" s="76" t="s">
        <v>29</v>
      </c>
      <c r="I19" s="46" t="s">
        <v>128</v>
      </c>
      <c r="J19" s="47" t="s">
        <v>467</v>
      </c>
      <c r="K19" s="46" t="s">
        <v>499</v>
      </c>
      <c r="L19" s="48" t="str">
        <f t="shared" si="4"/>
        <v>W,R</v>
      </c>
    </row>
    <row r="20" spans="1:12" ht="17" thickBot="1" x14ac:dyDescent="0.25">
      <c r="A20">
        <v>21</v>
      </c>
      <c r="B20" s="19">
        <v>4.363425925925926E-3</v>
      </c>
      <c r="C20" s="20">
        <f t="shared" si="0"/>
        <v>1.1111111111111131E-4</v>
      </c>
      <c r="D20" s="20">
        <v>4.4745370370370373E-3</v>
      </c>
      <c r="E20" s="72">
        <f t="shared" si="1"/>
        <v>61.600000000000023</v>
      </c>
      <c r="F20" s="72">
        <f t="shared" si="2"/>
        <v>71.200000000000045</v>
      </c>
      <c r="G20" s="72">
        <f t="shared" si="3"/>
        <v>9.6000000000000227</v>
      </c>
      <c r="H20" s="76" t="s">
        <v>1092</v>
      </c>
      <c r="I20" s="46" t="s">
        <v>494</v>
      </c>
      <c r="J20" s="47" t="s">
        <v>464</v>
      </c>
      <c r="K20" s="46" t="s">
        <v>497</v>
      </c>
      <c r="L20" s="48" t="str">
        <f t="shared" si="4"/>
        <v>X,I</v>
      </c>
    </row>
    <row r="21" spans="1:12" ht="17" thickBot="1" x14ac:dyDescent="0.25">
      <c r="A21">
        <v>22</v>
      </c>
      <c r="B21" s="19">
        <v>4.4745370370370373E-3</v>
      </c>
      <c r="C21" s="20">
        <f t="shared" si="0"/>
        <v>3.9351851851852047E-5</v>
      </c>
      <c r="D21" s="20">
        <v>4.5138888888888893E-3</v>
      </c>
      <c r="E21" s="72">
        <f t="shared" si="1"/>
        <v>71.200000000000045</v>
      </c>
      <c r="F21" s="72">
        <f t="shared" si="2"/>
        <v>74.60000000000008</v>
      </c>
      <c r="G21" s="72">
        <f t="shared" si="3"/>
        <v>3.4000000000000341</v>
      </c>
      <c r="H21" s="76" t="s">
        <v>29</v>
      </c>
      <c r="I21" s="46" t="s">
        <v>493</v>
      </c>
      <c r="J21" s="47" t="s">
        <v>467</v>
      </c>
      <c r="K21" s="46" t="s">
        <v>499</v>
      </c>
      <c r="L21" s="48" t="str">
        <f t="shared" si="4"/>
        <v>Y,R</v>
      </c>
    </row>
    <row r="22" spans="1:12" ht="17" thickBot="1" x14ac:dyDescent="0.25">
      <c r="A22">
        <v>23</v>
      </c>
      <c r="B22" s="19">
        <v>4.5138888888888893E-3</v>
      </c>
      <c r="C22" s="20">
        <f t="shared" si="0"/>
        <v>2.3148148148147141E-5</v>
      </c>
      <c r="D22" s="20">
        <v>4.5370370370370365E-3</v>
      </c>
      <c r="E22" s="72">
        <f t="shared" si="1"/>
        <v>74.60000000000008</v>
      </c>
      <c r="F22" s="72">
        <f t="shared" si="2"/>
        <v>76.599999999999966</v>
      </c>
      <c r="G22" s="72">
        <f t="shared" si="3"/>
        <v>1.9999999999998863</v>
      </c>
      <c r="H22" s="76" t="s">
        <v>1093</v>
      </c>
      <c r="I22" s="46" t="s">
        <v>127</v>
      </c>
      <c r="J22" s="47" t="s">
        <v>460</v>
      </c>
      <c r="K22" s="46" t="s">
        <v>497</v>
      </c>
      <c r="L22" s="48" t="str">
        <f t="shared" si="4"/>
        <v>V,I</v>
      </c>
    </row>
    <row r="23" spans="1:12" ht="17" thickBot="1" x14ac:dyDescent="0.25">
      <c r="A23">
        <v>24</v>
      </c>
      <c r="B23" s="19">
        <v>4.5370370370370365E-3</v>
      </c>
      <c r="C23" s="20">
        <f t="shared" si="0"/>
        <v>2.3148148148148875E-5</v>
      </c>
      <c r="D23" s="20">
        <v>4.5601851851851853E-3</v>
      </c>
      <c r="E23" s="72">
        <f t="shared" si="1"/>
        <v>76.599999999999966</v>
      </c>
      <c r="F23" s="72">
        <f t="shared" si="2"/>
        <v>78.600000000000023</v>
      </c>
      <c r="G23" s="72">
        <f t="shared" si="3"/>
        <v>2.0000000000000568</v>
      </c>
      <c r="H23" s="76" t="s">
        <v>1094</v>
      </c>
      <c r="I23" s="46" t="s">
        <v>494</v>
      </c>
      <c r="J23" s="47" t="s">
        <v>460</v>
      </c>
      <c r="K23" s="46" t="s">
        <v>497</v>
      </c>
      <c r="L23" s="48" t="str">
        <f t="shared" si="4"/>
        <v>X,I</v>
      </c>
    </row>
    <row r="24" spans="1:12" ht="17" thickBot="1" x14ac:dyDescent="0.25">
      <c r="A24">
        <v>25</v>
      </c>
      <c r="B24" s="19">
        <v>4.5601851851851853E-3</v>
      </c>
      <c r="C24" s="20">
        <f t="shared" si="0"/>
        <v>1.7361111111111223E-5</v>
      </c>
      <c r="D24" s="20">
        <v>4.5775462962962966E-3</v>
      </c>
      <c r="E24" s="72">
        <f t="shared" si="1"/>
        <v>78.600000000000023</v>
      </c>
      <c r="F24" s="72">
        <f t="shared" si="2"/>
        <v>80.100000000000023</v>
      </c>
      <c r="G24" s="72">
        <f t="shared" si="3"/>
        <v>1.5</v>
      </c>
      <c r="H24" s="76" t="s">
        <v>1095</v>
      </c>
      <c r="I24" s="46" t="s">
        <v>127</v>
      </c>
      <c r="J24" s="47" t="s">
        <v>509</v>
      </c>
      <c r="K24" s="46" t="s">
        <v>498</v>
      </c>
      <c r="L24" s="48" t="str">
        <f t="shared" si="4"/>
        <v>V,C</v>
      </c>
    </row>
    <row r="25" spans="1:12" ht="17" thickBot="1" x14ac:dyDescent="0.25">
      <c r="A25">
        <v>26</v>
      </c>
      <c r="B25" s="19">
        <v>4.5775462962962966E-3</v>
      </c>
      <c r="C25" s="20">
        <f t="shared" si="0"/>
        <v>4.5138888888888833E-5</v>
      </c>
      <c r="D25" s="20">
        <v>4.6226851851851854E-3</v>
      </c>
      <c r="E25" s="72">
        <f t="shared" si="1"/>
        <v>80.100000000000023</v>
      </c>
      <c r="F25" s="72">
        <f t="shared" si="2"/>
        <v>84.000000000000057</v>
      </c>
      <c r="G25" s="72">
        <f t="shared" si="3"/>
        <v>3.9000000000000341</v>
      </c>
      <c r="H25" s="76" t="s">
        <v>1096</v>
      </c>
      <c r="I25" s="46" t="s">
        <v>493</v>
      </c>
      <c r="J25" s="47" t="s">
        <v>501</v>
      </c>
      <c r="K25" s="46" t="s">
        <v>499</v>
      </c>
      <c r="L25" s="48" t="str">
        <f t="shared" si="4"/>
        <v>Y,R</v>
      </c>
    </row>
    <row r="26" spans="1:12" ht="17" thickBot="1" x14ac:dyDescent="0.25">
      <c r="A26">
        <v>27</v>
      </c>
      <c r="B26" s="19">
        <v>4.6226851851851854E-3</v>
      </c>
      <c r="C26" s="20">
        <f t="shared" si="0"/>
        <v>3.5995370370370348E-4</v>
      </c>
      <c r="D26" s="20">
        <v>4.9826388888888889E-3</v>
      </c>
      <c r="E26" s="72">
        <f t="shared" si="1"/>
        <v>84.000000000000057</v>
      </c>
      <c r="F26" s="72">
        <f t="shared" si="2"/>
        <v>115.10000000000002</v>
      </c>
      <c r="G26" s="72">
        <f t="shared" si="3"/>
        <v>31.099999999999966</v>
      </c>
      <c r="H26" s="76" t="s">
        <v>43</v>
      </c>
      <c r="I26" s="46" t="s">
        <v>14</v>
      </c>
      <c r="J26" s="47" t="s">
        <v>490</v>
      </c>
      <c r="K26" s="46" t="s">
        <v>504</v>
      </c>
      <c r="L26" s="48" t="str">
        <f t="shared" si="4"/>
        <v>ALL,M</v>
      </c>
    </row>
    <row r="27" spans="1:12" ht="17" thickBot="1" x14ac:dyDescent="0.25">
      <c r="A27">
        <v>28</v>
      </c>
      <c r="B27" s="19">
        <v>4.9826388888888889E-3</v>
      </c>
      <c r="C27" s="20">
        <f t="shared" si="0"/>
        <v>4.2824074074073598E-5</v>
      </c>
      <c r="D27" s="20">
        <v>5.0254629629629625E-3</v>
      </c>
      <c r="E27" s="72">
        <f t="shared" si="1"/>
        <v>115.10000000000002</v>
      </c>
      <c r="F27" s="72">
        <f t="shared" si="2"/>
        <v>118.79999999999995</v>
      </c>
      <c r="G27" s="72">
        <f t="shared" si="3"/>
        <v>3.6999999999999318</v>
      </c>
      <c r="H27" s="76" t="s">
        <v>1097</v>
      </c>
      <c r="I27" s="46" t="s">
        <v>128</v>
      </c>
      <c r="J27" s="47" t="s">
        <v>479</v>
      </c>
      <c r="K27" s="46" t="s">
        <v>498</v>
      </c>
      <c r="L27" s="48" t="str">
        <f t="shared" si="4"/>
        <v>W,C</v>
      </c>
    </row>
    <row r="28" spans="1:12" ht="17" thickBot="1" x14ac:dyDescent="0.25">
      <c r="A28">
        <v>29</v>
      </c>
      <c r="B28" s="19">
        <v>5.0254629629629625E-3</v>
      </c>
      <c r="C28" s="20">
        <f t="shared" si="0"/>
        <v>1.3657407407407455E-4</v>
      </c>
      <c r="D28" s="20">
        <v>5.0462962962962961E-3</v>
      </c>
      <c r="E28" s="72">
        <f t="shared" si="1"/>
        <v>118.79999999999995</v>
      </c>
      <c r="F28" s="72">
        <f t="shared" si="2"/>
        <v>120.60000000000002</v>
      </c>
      <c r="G28" s="72">
        <f t="shared" si="3"/>
        <v>1.8000000000000682</v>
      </c>
      <c r="H28" s="76" t="s">
        <v>1098</v>
      </c>
      <c r="I28" s="46" t="s">
        <v>127</v>
      </c>
      <c r="J28" s="47" t="s">
        <v>462</v>
      </c>
      <c r="K28" s="46" t="s">
        <v>497</v>
      </c>
      <c r="L28" s="48" t="str">
        <f t="shared" si="4"/>
        <v>V,I</v>
      </c>
    </row>
    <row r="29" spans="1:12" ht="17" thickBot="1" x14ac:dyDescent="0.25">
      <c r="A29">
        <v>30</v>
      </c>
      <c r="B29" s="19">
        <v>5.162037037037037E-3</v>
      </c>
      <c r="C29" s="20">
        <f t="shared" si="0"/>
        <v>1.6203703703704039E-5</v>
      </c>
      <c r="D29" s="20">
        <v>5.1782407407407411E-3</v>
      </c>
      <c r="E29" s="72">
        <f t="shared" si="1"/>
        <v>130.60000000000002</v>
      </c>
      <c r="F29" s="72">
        <f t="shared" si="2"/>
        <v>132.00000000000006</v>
      </c>
      <c r="G29" s="72">
        <f t="shared" si="3"/>
        <v>1.4000000000000341</v>
      </c>
      <c r="H29" s="76" t="s">
        <v>1099</v>
      </c>
      <c r="I29" s="46" t="s">
        <v>494</v>
      </c>
      <c r="J29" s="47" t="s">
        <v>467</v>
      </c>
      <c r="K29" s="46" t="s">
        <v>499</v>
      </c>
      <c r="L29" s="48" t="str">
        <f t="shared" si="4"/>
        <v>X,R</v>
      </c>
    </row>
    <row r="30" spans="1:12" ht="17" thickBot="1" x14ac:dyDescent="0.25">
      <c r="A30">
        <v>31</v>
      </c>
      <c r="B30" s="19">
        <v>5.1782407407407411E-3</v>
      </c>
      <c r="C30" s="20">
        <f t="shared" si="0"/>
        <v>1.018518518518521E-4</v>
      </c>
      <c r="D30" s="20">
        <v>5.208333333333333E-3</v>
      </c>
      <c r="E30" s="72">
        <f t="shared" si="1"/>
        <v>132.00000000000006</v>
      </c>
      <c r="F30" s="72">
        <f t="shared" si="2"/>
        <v>134.60000000000002</v>
      </c>
      <c r="G30" s="72">
        <f t="shared" si="3"/>
        <v>2.5999999999999659</v>
      </c>
      <c r="H30" s="76" t="s">
        <v>1100</v>
      </c>
      <c r="I30" s="46" t="s">
        <v>128</v>
      </c>
      <c r="J30" s="47" t="s">
        <v>464</v>
      </c>
      <c r="K30" s="46" t="s">
        <v>497</v>
      </c>
      <c r="L30" s="48" t="str">
        <f t="shared" si="4"/>
        <v>W,I</v>
      </c>
    </row>
    <row r="31" spans="1:12" ht="17" thickBot="1" x14ac:dyDescent="0.25">
      <c r="A31">
        <v>32</v>
      </c>
      <c r="B31" s="19">
        <v>5.2800925925925932E-3</v>
      </c>
      <c r="C31" s="20">
        <f t="shared" si="0"/>
        <v>4.74537037037032E-5</v>
      </c>
      <c r="D31" s="20">
        <v>5.3275462962962964E-3</v>
      </c>
      <c r="E31" s="72">
        <f t="shared" si="1"/>
        <v>140.80000000000007</v>
      </c>
      <c r="F31" s="72">
        <f t="shared" si="2"/>
        <v>144.90000000000003</v>
      </c>
      <c r="G31" s="72">
        <f t="shared" si="3"/>
        <v>4.0999999999999659</v>
      </c>
      <c r="H31" s="76" t="s">
        <v>1101</v>
      </c>
      <c r="I31" s="46" t="s">
        <v>495</v>
      </c>
      <c r="J31" s="47" t="s">
        <v>467</v>
      </c>
      <c r="K31" s="46" t="s">
        <v>499</v>
      </c>
      <c r="L31" s="48" t="str">
        <f t="shared" si="4"/>
        <v>Z,R</v>
      </c>
    </row>
    <row r="32" spans="1:12" ht="17" thickBot="1" x14ac:dyDescent="0.25">
      <c r="A32">
        <v>33</v>
      </c>
      <c r="B32" s="19">
        <v>5.3275462962962964E-3</v>
      </c>
      <c r="C32" s="20">
        <f t="shared" ref="C32:C60" si="5">SUM(B33-B32)</f>
        <v>5.5555555555555219E-5</v>
      </c>
      <c r="D32" s="20">
        <v>5.3831018518518516E-3</v>
      </c>
      <c r="E32" s="72">
        <f t="shared" si="1"/>
        <v>144.90000000000003</v>
      </c>
      <c r="F32" s="72">
        <f t="shared" si="2"/>
        <v>149.69999999999999</v>
      </c>
      <c r="G32" s="72">
        <f t="shared" ref="G32:G60" si="6">SUM(F32-E32)</f>
        <v>4.7999999999999545</v>
      </c>
      <c r="H32" s="76" t="s">
        <v>1102</v>
      </c>
      <c r="I32" s="46" t="s">
        <v>493</v>
      </c>
      <c r="J32" s="47" t="s">
        <v>462</v>
      </c>
      <c r="K32" s="46" t="s">
        <v>497</v>
      </c>
      <c r="L32" s="48" t="str">
        <f t="shared" ref="L32:L60" si="7">CONCATENATE(I32,",", K32)</f>
        <v>Y,I</v>
      </c>
    </row>
    <row r="33" spans="1:12" ht="17" thickBot="1" x14ac:dyDescent="0.25">
      <c r="A33">
        <v>34</v>
      </c>
      <c r="B33" s="19">
        <v>5.3831018518518516E-3</v>
      </c>
      <c r="C33" s="20">
        <f t="shared" si="5"/>
        <v>1.0416666666667254E-5</v>
      </c>
      <c r="D33" s="20">
        <v>5.3935185185185188E-3</v>
      </c>
      <c r="E33" s="72">
        <f t="shared" si="1"/>
        <v>149.69999999999999</v>
      </c>
      <c r="F33" s="72">
        <f t="shared" si="2"/>
        <v>150.60000000000002</v>
      </c>
      <c r="G33" s="72">
        <f t="shared" si="6"/>
        <v>0.90000000000003411</v>
      </c>
      <c r="H33" s="76" t="s">
        <v>1103</v>
      </c>
      <c r="I33" s="46" t="s">
        <v>127</v>
      </c>
      <c r="J33" s="47" t="s">
        <v>467</v>
      </c>
      <c r="K33" s="46" t="s">
        <v>499</v>
      </c>
      <c r="L33" s="48" t="str">
        <f t="shared" si="7"/>
        <v>V,R</v>
      </c>
    </row>
    <row r="34" spans="1:12" ht="17" thickBot="1" x14ac:dyDescent="0.25">
      <c r="A34">
        <v>35</v>
      </c>
      <c r="B34" s="19">
        <v>5.3935185185185188E-3</v>
      </c>
      <c r="C34" s="20">
        <f t="shared" si="5"/>
        <v>2.3148148148148008E-5</v>
      </c>
      <c r="D34" s="20">
        <v>5.4166666666666669E-3</v>
      </c>
      <c r="E34" s="72">
        <f t="shared" ref="E34:E60" si="8">SUM(B34*86400-315.4)</f>
        <v>150.60000000000002</v>
      </c>
      <c r="F34" s="72">
        <f t="shared" ref="F34:F60" si="9">SUM(D34*86400)-315.4</f>
        <v>152.60000000000002</v>
      </c>
      <c r="G34" s="72">
        <f t="shared" si="6"/>
        <v>2</v>
      </c>
      <c r="H34" s="76" t="s">
        <v>1104</v>
      </c>
      <c r="I34" s="46" t="s">
        <v>494</v>
      </c>
      <c r="J34" s="47" t="s">
        <v>467</v>
      </c>
      <c r="K34" s="46" t="s">
        <v>499</v>
      </c>
      <c r="L34" s="48" t="str">
        <f t="shared" si="7"/>
        <v>X,R</v>
      </c>
    </row>
    <row r="35" spans="1:12" ht="17" thickBot="1" x14ac:dyDescent="0.25">
      <c r="A35">
        <v>36</v>
      </c>
      <c r="B35" s="19">
        <v>5.4166666666666669E-3</v>
      </c>
      <c r="C35" s="20">
        <f t="shared" si="5"/>
        <v>2.3148148148148008E-5</v>
      </c>
      <c r="D35" s="20">
        <v>5.4398148148148149E-3</v>
      </c>
      <c r="E35" s="72">
        <f t="shared" si="8"/>
        <v>152.60000000000002</v>
      </c>
      <c r="F35" s="72">
        <f t="shared" si="9"/>
        <v>154.60000000000002</v>
      </c>
      <c r="G35" s="72">
        <f t="shared" si="6"/>
        <v>2</v>
      </c>
      <c r="H35" s="76" t="s">
        <v>1105</v>
      </c>
      <c r="I35" s="46" t="s">
        <v>127</v>
      </c>
      <c r="J35" s="47" t="s">
        <v>467</v>
      </c>
      <c r="K35" s="46" t="s">
        <v>499</v>
      </c>
      <c r="L35" s="48" t="str">
        <f t="shared" si="7"/>
        <v>V,R</v>
      </c>
    </row>
    <row r="36" spans="1:12" ht="17" thickBot="1" x14ac:dyDescent="0.25">
      <c r="A36">
        <v>37</v>
      </c>
      <c r="B36" s="19">
        <v>5.4398148148148149E-3</v>
      </c>
      <c r="C36" s="20">
        <f t="shared" si="5"/>
        <v>4.3981481481480782E-5</v>
      </c>
      <c r="D36" s="20">
        <v>5.4629629629629637E-3</v>
      </c>
      <c r="E36" s="72">
        <f t="shared" si="8"/>
        <v>154.60000000000002</v>
      </c>
      <c r="F36" s="72">
        <f t="shared" si="9"/>
        <v>156.60000000000008</v>
      </c>
      <c r="G36" s="72">
        <f t="shared" si="6"/>
        <v>2.0000000000000568</v>
      </c>
      <c r="H36" s="76" t="s">
        <v>1106</v>
      </c>
      <c r="I36" s="46" t="s">
        <v>494</v>
      </c>
      <c r="J36" s="47" t="s">
        <v>460</v>
      </c>
      <c r="K36" s="46" t="s">
        <v>497</v>
      </c>
      <c r="L36" s="48" t="str">
        <f t="shared" si="7"/>
        <v>X,I</v>
      </c>
    </row>
    <row r="37" spans="1:12" ht="17" thickBot="1" x14ac:dyDescent="0.25">
      <c r="A37">
        <v>38</v>
      </c>
      <c r="B37" s="19">
        <v>5.4837962962962956E-3</v>
      </c>
      <c r="C37" s="20">
        <f t="shared" si="5"/>
        <v>1.3888888888889672E-5</v>
      </c>
      <c r="D37" s="20">
        <v>5.4976851851851853E-3</v>
      </c>
      <c r="E37" s="72">
        <f t="shared" si="8"/>
        <v>158.39999999999998</v>
      </c>
      <c r="F37" s="72">
        <f t="shared" si="9"/>
        <v>159.60000000000002</v>
      </c>
      <c r="G37" s="72">
        <f t="shared" si="6"/>
        <v>1.2000000000000455</v>
      </c>
      <c r="H37" s="76" t="s">
        <v>1107</v>
      </c>
      <c r="I37" s="46" t="s">
        <v>127</v>
      </c>
      <c r="J37" s="47" t="s">
        <v>460</v>
      </c>
      <c r="K37" s="46" t="s">
        <v>497</v>
      </c>
      <c r="L37" s="48" t="str">
        <f t="shared" si="7"/>
        <v>V,I</v>
      </c>
    </row>
    <row r="38" spans="1:12" ht="17" thickBot="1" x14ac:dyDescent="0.25">
      <c r="A38">
        <v>39</v>
      </c>
      <c r="B38" s="19">
        <v>5.4976851851851853E-3</v>
      </c>
      <c r="C38" s="20">
        <f t="shared" si="5"/>
        <v>1.157407407407357E-5</v>
      </c>
      <c r="D38" s="20">
        <v>5.5092592592592589E-3</v>
      </c>
      <c r="E38" s="72">
        <f t="shared" si="8"/>
        <v>159.60000000000002</v>
      </c>
      <c r="F38" s="72">
        <f t="shared" si="9"/>
        <v>160.59999999999997</v>
      </c>
      <c r="G38" s="72">
        <f t="shared" si="6"/>
        <v>0.99999999999994316</v>
      </c>
      <c r="H38" s="76" t="s">
        <v>1108</v>
      </c>
      <c r="I38" s="46" t="s">
        <v>494</v>
      </c>
      <c r="J38" s="47" t="s">
        <v>460</v>
      </c>
      <c r="K38" s="46" t="s">
        <v>497</v>
      </c>
      <c r="L38" s="48" t="str">
        <f t="shared" si="7"/>
        <v>X,I</v>
      </c>
    </row>
    <row r="39" spans="1:12" ht="17" thickBot="1" x14ac:dyDescent="0.25">
      <c r="A39">
        <v>40</v>
      </c>
      <c r="B39" s="19">
        <v>5.5092592592592589E-3</v>
      </c>
      <c r="C39" s="20">
        <f t="shared" si="5"/>
        <v>3.9699074074074202E-4</v>
      </c>
      <c r="D39" s="20">
        <v>5.9062500000000009E-3</v>
      </c>
      <c r="E39" s="72">
        <f t="shared" si="8"/>
        <v>160.59999999999997</v>
      </c>
      <c r="F39" s="72">
        <f t="shared" si="9"/>
        <v>194.90000000000009</v>
      </c>
      <c r="G39" s="72">
        <f t="shared" si="6"/>
        <v>34.300000000000125</v>
      </c>
      <c r="H39" s="76" t="s">
        <v>1109</v>
      </c>
      <c r="I39" s="46" t="s">
        <v>14</v>
      </c>
      <c r="J39" s="47" t="s">
        <v>490</v>
      </c>
      <c r="K39" s="46" t="s">
        <v>504</v>
      </c>
      <c r="L39" s="48" t="str">
        <f t="shared" si="7"/>
        <v>ALL,M</v>
      </c>
    </row>
    <row r="40" spans="1:12" ht="17" thickBot="1" x14ac:dyDescent="0.25">
      <c r="A40">
        <v>41</v>
      </c>
      <c r="B40" s="19">
        <v>5.9062500000000009E-3</v>
      </c>
      <c r="C40" s="20">
        <f t="shared" si="5"/>
        <v>8.6805555555555247E-5</v>
      </c>
      <c r="D40" s="20">
        <v>5.9259259259259256E-3</v>
      </c>
      <c r="E40" s="72">
        <f t="shared" si="8"/>
        <v>194.90000000000009</v>
      </c>
      <c r="F40" s="72">
        <f t="shared" si="9"/>
        <v>196.60000000000002</v>
      </c>
      <c r="G40" s="72">
        <f t="shared" si="6"/>
        <v>1.6999999999999318</v>
      </c>
      <c r="H40" s="76" t="s">
        <v>1110</v>
      </c>
      <c r="I40" s="46" t="s">
        <v>127</v>
      </c>
      <c r="J40" s="47" t="s">
        <v>477</v>
      </c>
      <c r="K40" s="46" t="s">
        <v>498</v>
      </c>
      <c r="L40" s="48" t="str">
        <f t="shared" si="7"/>
        <v>V,C</v>
      </c>
    </row>
    <row r="41" spans="1:12" ht="17" thickBot="1" x14ac:dyDescent="0.25">
      <c r="A41">
        <v>42</v>
      </c>
      <c r="B41" s="19">
        <v>5.9930555555555562E-3</v>
      </c>
      <c r="C41" s="20">
        <f t="shared" si="5"/>
        <v>1.3888888888887937E-5</v>
      </c>
      <c r="D41" s="20">
        <v>6.0069444444444441E-3</v>
      </c>
      <c r="E41" s="72">
        <f t="shared" si="8"/>
        <v>202.40000000000009</v>
      </c>
      <c r="F41" s="72">
        <f t="shared" si="9"/>
        <v>203.60000000000002</v>
      </c>
      <c r="G41" s="72">
        <f t="shared" si="6"/>
        <v>1.1999999999999318</v>
      </c>
      <c r="H41" s="76" t="s">
        <v>1111</v>
      </c>
      <c r="I41" s="46" t="s">
        <v>495</v>
      </c>
      <c r="J41" s="47" t="s">
        <v>479</v>
      </c>
      <c r="K41" s="46" t="s">
        <v>498</v>
      </c>
      <c r="L41" s="48" t="str">
        <f t="shared" si="7"/>
        <v>Z,C</v>
      </c>
    </row>
    <row r="42" spans="1:12" ht="17" thickBot="1" x14ac:dyDescent="0.25">
      <c r="A42">
        <v>43</v>
      </c>
      <c r="B42" s="19">
        <v>6.0069444444444441E-3</v>
      </c>
      <c r="C42" s="20">
        <f t="shared" si="5"/>
        <v>2.4305555555556926E-5</v>
      </c>
      <c r="D42" s="20">
        <v>6.031250000000001E-3</v>
      </c>
      <c r="E42" s="72">
        <f t="shared" si="8"/>
        <v>203.60000000000002</v>
      </c>
      <c r="F42" s="72">
        <f t="shared" si="9"/>
        <v>205.70000000000016</v>
      </c>
      <c r="G42" s="72">
        <f t="shared" si="6"/>
        <v>2.1000000000001364</v>
      </c>
      <c r="H42" s="76" t="s">
        <v>29</v>
      </c>
      <c r="I42" s="46" t="s">
        <v>494</v>
      </c>
      <c r="J42" s="47" t="s">
        <v>467</v>
      </c>
      <c r="K42" s="46" t="s">
        <v>499</v>
      </c>
      <c r="L42" s="48" t="str">
        <f t="shared" si="7"/>
        <v>X,R</v>
      </c>
    </row>
    <row r="43" spans="1:12" ht="17" thickBot="1" x14ac:dyDescent="0.25">
      <c r="A43">
        <v>44</v>
      </c>
      <c r="B43" s="19">
        <v>6.031250000000001E-3</v>
      </c>
      <c r="C43" s="20">
        <f t="shared" si="5"/>
        <v>2.1990740740739957E-5</v>
      </c>
      <c r="D43" s="20">
        <v>6.0416666666666665E-3</v>
      </c>
      <c r="E43" s="72">
        <f t="shared" si="8"/>
        <v>205.70000000000016</v>
      </c>
      <c r="F43" s="72">
        <f t="shared" si="9"/>
        <v>206.60000000000002</v>
      </c>
      <c r="G43" s="72">
        <f t="shared" si="6"/>
        <v>0.89999999999986358</v>
      </c>
      <c r="H43" s="76" t="s">
        <v>1112</v>
      </c>
      <c r="I43" s="46" t="s">
        <v>495</v>
      </c>
      <c r="J43" s="47" t="s">
        <v>479</v>
      </c>
      <c r="K43" s="46" t="s">
        <v>498</v>
      </c>
      <c r="L43" s="48" t="str">
        <f t="shared" si="7"/>
        <v>Z,C</v>
      </c>
    </row>
    <row r="44" spans="1:12" ht="17" thickBot="1" x14ac:dyDescent="0.25">
      <c r="A44">
        <v>45</v>
      </c>
      <c r="B44" s="19">
        <v>6.053240740740741E-3</v>
      </c>
      <c r="C44" s="20">
        <f t="shared" si="5"/>
        <v>1.2731481481481535E-4</v>
      </c>
      <c r="D44" s="20">
        <v>6.2210648148148147E-3</v>
      </c>
      <c r="E44" s="72">
        <f t="shared" si="8"/>
        <v>207.60000000000002</v>
      </c>
      <c r="F44" s="72">
        <f t="shared" si="9"/>
        <v>222.10000000000002</v>
      </c>
      <c r="G44" s="72">
        <f t="shared" si="6"/>
        <v>14.5</v>
      </c>
      <c r="H44" s="76" t="s">
        <v>1113</v>
      </c>
      <c r="I44" s="46" t="s">
        <v>128</v>
      </c>
      <c r="J44" s="47" t="s">
        <v>462</v>
      </c>
      <c r="K44" s="46" t="s">
        <v>497</v>
      </c>
      <c r="L44" s="48" t="str">
        <f t="shared" si="7"/>
        <v>W,I</v>
      </c>
    </row>
    <row r="45" spans="1:12" ht="17" thickBot="1" x14ac:dyDescent="0.25">
      <c r="A45">
        <v>46</v>
      </c>
      <c r="B45" s="19">
        <v>6.1805555555555563E-3</v>
      </c>
      <c r="C45" s="20">
        <f t="shared" si="5"/>
        <v>4.0509259259258364E-5</v>
      </c>
      <c r="D45" s="20">
        <v>6.2337962962962963E-3</v>
      </c>
      <c r="E45" s="72">
        <f t="shared" si="8"/>
        <v>218.60000000000014</v>
      </c>
      <c r="F45" s="72">
        <f t="shared" si="9"/>
        <v>223.20000000000005</v>
      </c>
      <c r="G45" s="72">
        <f t="shared" si="6"/>
        <v>4.5999999999999091</v>
      </c>
      <c r="H45" s="76" t="s">
        <v>1114</v>
      </c>
      <c r="I45" s="46" t="s">
        <v>493</v>
      </c>
      <c r="J45" s="47" t="s">
        <v>464</v>
      </c>
      <c r="K45" s="46" t="s">
        <v>497</v>
      </c>
      <c r="L45" s="48" t="str">
        <f t="shared" si="7"/>
        <v>Y,I</v>
      </c>
    </row>
    <row r="46" spans="1:12" ht="17" thickBot="1" x14ac:dyDescent="0.25">
      <c r="A46">
        <v>47</v>
      </c>
      <c r="B46" s="19">
        <v>6.2210648148148147E-3</v>
      </c>
      <c r="C46" s="20">
        <f t="shared" si="5"/>
        <v>1.2731481481481621E-5</v>
      </c>
      <c r="D46" s="20">
        <v>6.238425925925925E-3</v>
      </c>
      <c r="E46" s="72">
        <f t="shared" si="8"/>
        <v>222.10000000000002</v>
      </c>
      <c r="F46" s="72">
        <f t="shared" si="9"/>
        <v>223.59999999999991</v>
      </c>
      <c r="G46" s="72">
        <f t="shared" si="6"/>
        <v>1.4999999999998863</v>
      </c>
      <c r="H46" s="76" t="s">
        <v>25</v>
      </c>
      <c r="I46" s="46" t="s">
        <v>127</v>
      </c>
      <c r="J46" s="47" t="s">
        <v>467</v>
      </c>
      <c r="K46" s="46" t="s">
        <v>499</v>
      </c>
      <c r="L46" s="48" t="str">
        <f t="shared" si="7"/>
        <v>V,R</v>
      </c>
    </row>
    <row r="47" spans="1:12" ht="17" thickBot="1" x14ac:dyDescent="0.25">
      <c r="A47">
        <v>48</v>
      </c>
      <c r="B47" s="19">
        <v>6.2337962962962963E-3</v>
      </c>
      <c r="C47" s="20">
        <f t="shared" si="5"/>
        <v>9.2592592592592032E-5</v>
      </c>
      <c r="D47" s="20">
        <v>6.2615740740740748E-3</v>
      </c>
      <c r="E47" s="72">
        <f t="shared" si="8"/>
        <v>223.20000000000005</v>
      </c>
      <c r="F47" s="72">
        <f t="shared" si="9"/>
        <v>225.60000000000014</v>
      </c>
      <c r="G47" s="72">
        <f t="shared" si="6"/>
        <v>2.4000000000000909</v>
      </c>
      <c r="H47" s="76" t="s">
        <v>1115</v>
      </c>
      <c r="I47" s="46" t="s">
        <v>494</v>
      </c>
      <c r="J47" s="47" t="s">
        <v>464</v>
      </c>
      <c r="K47" s="46" t="s">
        <v>497</v>
      </c>
      <c r="L47" s="48" t="str">
        <f t="shared" si="7"/>
        <v>X,I</v>
      </c>
    </row>
    <row r="48" spans="1:12" ht="17" thickBot="1" x14ac:dyDescent="0.25">
      <c r="A48">
        <v>49</v>
      </c>
      <c r="B48" s="19">
        <v>6.3263888888888883E-3</v>
      </c>
      <c r="C48" s="20">
        <f t="shared" si="5"/>
        <v>5.4398148148148036E-5</v>
      </c>
      <c r="D48" s="20">
        <v>6.3807870370370364E-3</v>
      </c>
      <c r="E48" s="72">
        <f t="shared" si="8"/>
        <v>231.19999999999993</v>
      </c>
      <c r="F48" s="72">
        <f t="shared" si="9"/>
        <v>235.89999999999998</v>
      </c>
      <c r="G48" s="72">
        <f t="shared" si="6"/>
        <v>4.7000000000000455</v>
      </c>
      <c r="H48" s="76" t="s">
        <v>1116</v>
      </c>
      <c r="I48" s="46" t="s">
        <v>493</v>
      </c>
      <c r="J48" s="47" t="s">
        <v>460</v>
      </c>
      <c r="K48" s="46" t="s">
        <v>497</v>
      </c>
      <c r="L48" s="48" t="str">
        <f t="shared" si="7"/>
        <v>Y,I</v>
      </c>
    </row>
    <row r="49" spans="1:12" ht="17" thickBot="1" x14ac:dyDescent="0.25">
      <c r="A49">
        <v>50</v>
      </c>
      <c r="B49" s="19">
        <v>6.3807870370370364E-3</v>
      </c>
      <c r="C49" s="20">
        <f t="shared" si="5"/>
        <v>1.2731481481481621E-5</v>
      </c>
      <c r="D49" s="20">
        <v>6.393518518518518E-3</v>
      </c>
      <c r="E49" s="72">
        <f t="shared" si="8"/>
        <v>235.89999999999998</v>
      </c>
      <c r="F49" s="72">
        <f t="shared" si="9"/>
        <v>237</v>
      </c>
      <c r="G49" s="72">
        <f t="shared" si="6"/>
        <v>1.1000000000000227</v>
      </c>
      <c r="H49" s="76" t="s">
        <v>29</v>
      </c>
      <c r="I49" s="46" t="s">
        <v>127</v>
      </c>
      <c r="J49" s="47" t="s">
        <v>467</v>
      </c>
      <c r="K49" s="46" t="s">
        <v>499</v>
      </c>
      <c r="L49" s="48" t="str">
        <f t="shared" si="7"/>
        <v>V,R</v>
      </c>
    </row>
    <row r="50" spans="1:12" ht="17" thickBot="1" x14ac:dyDescent="0.25">
      <c r="A50">
        <v>51</v>
      </c>
      <c r="B50" s="19">
        <v>6.393518518518518E-3</v>
      </c>
      <c r="C50" s="20">
        <f t="shared" si="5"/>
        <v>1.1111111111111217E-4</v>
      </c>
      <c r="D50" s="20">
        <v>6.5046296296296302E-3</v>
      </c>
      <c r="E50" s="72">
        <f t="shared" si="8"/>
        <v>237</v>
      </c>
      <c r="F50" s="72">
        <f t="shared" si="9"/>
        <v>246.60000000000002</v>
      </c>
      <c r="G50" s="72">
        <f t="shared" si="6"/>
        <v>9.6000000000000227</v>
      </c>
      <c r="H50" s="76" t="s">
        <v>119</v>
      </c>
      <c r="I50" s="46" t="s">
        <v>14</v>
      </c>
      <c r="J50" s="47" t="s">
        <v>490</v>
      </c>
      <c r="K50" s="46" t="s">
        <v>504</v>
      </c>
      <c r="L50" s="48" t="str">
        <f t="shared" si="7"/>
        <v>ALL,M</v>
      </c>
    </row>
    <row r="51" spans="1:12" ht="17" thickBot="1" x14ac:dyDescent="0.25">
      <c r="A51">
        <v>52</v>
      </c>
      <c r="B51" s="19">
        <v>6.5046296296296302E-3</v>
      </c>
      <c r="C51" s="20">
        <f t="shared" si="5"/>
        <v>4.6296296296287343E-6</v>
      </c>
      <c r="D51" s="20">
        <v>6.5092592592592589E-3</v>
      </c>
      <c r="E51" s="72">
        <f t="shared" si="8"/>
        <v>246.60000000000002</v>
      </c>
      <c r="F51" s="72">
        <f t="shared" si="9"/>
        <v>247</v>
      </c>
      <c r="G51" s="72">
        <f t="shared" si="6"/>
        <v>0.39999999999997726</v>
      </c>
      <c r="H51" s="76" t="s">
        <v>1117</v>
      </c>
      <c r="I51" s="46" t="s">
        <v>494</v>
      </c>
      <c r="J51" s="47" t="s">
        <v>462</v>
      </c>
      <c r="K51" s="46" t="s">
        <v>497</v>
      </c>
      <c r="L51" s="48" t="str">
        <f t="shared" si="7"/>
        <v>X,I</v>
      </c>
    </row>
    <row r="52" spans="1:12" ht="17" thickBot="1" x14ac:dyDescent="0.25">
      <c r="A52">
        <v>53</v>
      </c>
      <c r="B52" s="19">
        <v>6.5092592592592589E-3</v>
      </c>
      <c r="C52" s="20">
        <f t="shared" si="5"/>
        <v>1.7939814814814815E-4</v>
      </c>
      <c r="D52" s="20">
        <v>6.6006944444444446E-3</v>
      </c>
      <c r="E52" s="72">
        <f t="shared" si="8"/>
        <v>247</v>
      </c>
      <c r="F52" s="72">
        <f t="shared" si="9"/>
        <v>254.90000000000009</v>
      </c>
      <c r="G52" s="72">
        <f t="shared" si="6"/>
        <v>7.9000000000000909</v>
      </c>
      <c r="H52" s="76" t="s">
        <v>1118</v>
      </c>
      <c r="I52" s="46" t="s">
        <v>127</v>
      </c>
      <c r="J52" s="47" t="s">
        <v>477</v>
      </c>
      <c r="K52" s="46" t="s">
        <v>498</v>
      </c>
      <c r="L52" s="48" t="str">
        <f t="shared" si="7"/>
        <v>V,C</v>
      </c>
    </row>
    <row r="53" spans="1:12" ht="17" thickBot="1" x14ac:dyDescent="0.25">
      <c r="A53">
        <v>54</v>
      </c>
      <c r="B53" s="19">
        <v>6.6886574074074071E-3</v>
      </c>
      <c r="C53" s="20">
        <f t="shared" si="5"/>
        <v>4.0393518518518513E-4</v>
      </c>
      <c r="D53" s="20">
        <v>7.0925925925925922E-3</v>
      </c>
      <c r="E53" s="72">
        <f t="shared" si="8"/>
        <v>262.5</v>
      </c>
      <c r="F53" s="72">
        <f t="shared" si="9"/>
        <v>297.39999999999998</v>
      </c>
      <c r="G53" s="72">
        <f t="shared" si="6"/>
        <v>34.899999999999977</v>
      </c>
      <c r="H53" s="76" t="s">
        <v>119</v>
      </c>
      <c r="I53" s="46" t="s">
        <v>14</v>
      </c>
      <c r="J53" s="47" t="s">
        <v>490</v>
      </c>
      <c r="K53" s="46" t="s">
        <v>504</v>
      </c>
      <c r="L53" s="48" t="str">
        <f t="shared" si="7"/>
        <v>ALL,M</v>
      </c>
    </row>
    <row r="54" spans="1:12" ht="17" thickBot="1" x14ac:dyDescent="0.25">
      <c r="A54">
        <v>55</v>
      </c>
      <c r="B54" s="19">
        <v>7.0925925925925922E-3</v>
      </c>
      <c r="C54" s="20">
        <f t="shared" si="5"/>
        <v>3.0092592592591977E-5</v>
      </c>
      <c r="D54" s="20">
        <v>7.1284722222222227E-3</v>
      </c>
      <c r="E54" s="72">
        <f t="shared" si="8"/>
        <v>297.39999999999998</v>
      </c>
      <c r="F54" s="72">
        <f t="shared" si="9"/>
        <v>300.50000000000011</v>
      </c>
      <c r="G54" s="72">
        <f t="shared" si="6"/>
        <v>3.1000000000001364</v>
      </c>
      <c r="H54" s="76" t="s">
        <v>1119</v>
      </c>
      <c r="I54" s="46" t="s">
        <v>494</v>
      </c>
      <c r="J54" s="47" t="s">
        <v>479</v>
      </c>
      <c r="K54" s="46" t="s">
        <v>498</v>
      </c>
      <c r="L54" s="48" t="str">
        <f t="shared" si="7"/>
        <v>X,C</v>
      </c>
    </row>
    <row r="55" spans="1:12" ht="17" thickBot="1" x14ac:dyDescent="0.25">
      <c r="A55">
        <v>56</v>
      </c>
      <c r="B55" s="19">
        <v>7.1226851851851842E-3</v>
      </c>
      <c r="C55" s="20">
        <f t="shared" si="5"/>
        <v>6.9444444444465708E-6</v>
      </c>
      <c r="D55" s="20">
        <v>7.1296296296296307E-3</v>
      </c>
      <c r="E55" s="72">
        <f t="shared" si="8"/>
        <v>299.99999999999989</v>
      </c>
      <c r="F55" s="72">
        <f t="shared" si="9"/>
        <v>300.60000000000014</v>
      </c>
      <c r="G55" s="72">
        <f t="shared" si="6"/>
        <v>0.60000000000025011</v>
      </c>
      <c r="H55" s="76" t="s">
        <v>1120</v>
      </c>
      <c r="I55" s="46" t="s">
        <v>127</v>
      </c>
      <c r="J55" s="47" t="s">
        <v>467</v>
      </c>
      <c r="K55" s="46" t="s">
        <v>499</v>
      </c>
      <c r="L55" s="48" t="str">
        <f t="shared" si="7"/>
        <v>V,R</v>
      </c>
    </row>
    <row r="56" spans="1:12" ht="17" thickBot="1" x14ac:dyDescent="0.25">
      <c r="A56">
        <v>57</v>
      </c>
      <c r="B56" s="19">
        <v>7.1296296296296307E-3</v>
      </c>
      <c r="C56" s="20">
        <f t="shared" si="5"/>
        <v>2.3148148148148008E-5</v>
      </c>
      <c r="D56" s="20">
        <v>7.1527777777777787E-3</v>
      </c>
      <c r="E56" s="72">
        <f t="shared" si="8"/>
        <v>300.60000000000014</v>
      </c>
      <c r="F56" s="72">
        <f t="shared" si="9"/>
        <v>302.60000000000014</v>
      </c>
      <c r="G56" s="72">
        <f t="shared" si="6"/>
        <v>2</v>
      </c>
      <c r="H56" s="76" t="s">
        <v>1121</v>
      </c>
      <c r="I56" s="46" t="s">
        <v>493</v>
      </c>
      <c r="J56" s="47" t="s">
        <v>477</v>
      </c>
      <c r="K56" s="46" t="s">
        <v>498</v>
      </c>
      <c r="L56" s="48" t="str">
        <f t="shared" si="7"/>
        <v>Y,C</v>
      </c>
    </row>
    <row r="57" spans="1:12" ht="17" thickBot="1" x14ac:dyDescent="0.25">
      <c r="A57">
        <v>58</v>
      </c>
      <c r="B57" s="19">
        <v>7.1527777777777787E-3</v>
      </c>
      <c r="C57" s="20">
        <f t="shared" si="5"/>
        <v>6.8287037037035973E-5</v>
      </c>
      <c r="D57" s="20">
        <v>7.1759259259259259E-3</v>
      </c>
      <c r="E57" s="72">
        <f t="shared" si="8"/>
        <v>302.60000000000014</v>
      </c>
      <c r="F57" s="72">
        <f t="shared" si="9"/>
        <v>304.60000000000002</v>
      </c>
      <c r="G57" s="72">
        <f t="shared" si="6"/>
        <v>1.9999999999998863</v>
      </c>
      <c r="H57" s="76" t="s">
        <v>1122</v>
      </c>
      <c r="I57" s="46" t="s">
        <v>127</v>
      </c>
      <c r="J57" s="47" t="s">
        <v>479</v>
      </c>
      <c r="K57" s="46" t="s">
        <v>498</v>
      </c>
      <c r="L57" s="48" t="str">
        <f t="shared" si="7"/>
        <v>V,C</v>
      </c>
    </row>
    <row r="58" spans="1:12" ht="17" thickBot="1" x14ac:dyDescent="0.25">
      <c r="A58">
        <v>59</v>
      </c>
      <c r="B58" s="19">
        <v>7.2210648148148147E-3</v>
      </c>
      <c r="C58" s="20">
        <f t="shared" si="5"/>
        <v>3.5879629629629629E-5</v>
      </c>
      <c r="D58" s="20">
        <v>7.2337962962962963E-3</v>
      </c>
      <c r="E58" s="72">
        <f t="shared" si="8"/>
        <v>308.5</v>
      </c>
      <c r="F58" s="72">
        <f t="shared" si="9"/>
        <v>309.60000000000002</v>
      </c>
      <c r="G58" s="72">
        <f t="shared" si="6"/>
        <v>1.1000000000000227</v>
      </c>
      <c r="H58" s="76" t="s">
        <v>29</v>
      </c>
      <c r="I58" s="46" t="s">
        <v>495</v>
      </c>
      <c r="J58" s="47" t="s">
        <v>467</v>
      </c>
      <c r="K58" s="46" t="s">
        <v>499</v>
      </c>
      <c r="L58" s="48" t="str">
        <f t="shared" si="7"/>
        <v>Z,R</v>
      </c>
    </row>
    <row r="59" spans="1:12" ht="17" thickBot="1" x14ac:dyDescent="0.25">
      <c r="A59">
        <v>60</v>
      </c>
      <c r="B59" s="19">
        <v>7.2569444444444443E-3</v>
      </c>
      <c r="C59" s="20">
        <f t="shared" si="5"/>
        <v>2.3148148148147141E-5</v>
      </c>
      <c r="D59" s="20">
        <v>7.2800925925925915E-3</v>
      </c>
      <c r="E59" s="72">
        <f t="shared" si="8"/>
        <v>311.60000000000002</v>
      </c>
      <c r="F59" s="72">
        <f t="shared" si="9"/>
        <v>313.59999999999991</v>
      </c>
      <c r="G59" s="72">
        <f t="shared" si="6"/>
        <v>1.9999999999998863</v>
      </c>
      <c r="H59" s="76" t="s">
        <v>1123</v>
      </c>
      <c r="I59" s="46" t="s">
        <v>127</v>
      </c>
      <c r="J59" s="47" t="s">
        <v>479</v>
      </c>
      <c r="K59" s="46" t="s">
        <v>498</v>
      </c>
      <c r="L59" s="48" t="str">
        <f t="shared" si="7"/>
        <v>V,C</v>
      </c>
    </row>
    <row r="60" spans="1:12" ht="17" thickBot="1" x14ac:dyDescent="0.25">
      <c r="A60">
        <v>61</v>
      </c>
      <c r="B60" s="19">
        <v>7.2800925925925915E-3</v>
      </c>
      <c r="C60" s="20">
        <f t="shared" si="5"/>
        <v>2.0833333333334508E-5</v>
      </c>
      <c r="D60" s="20">
        <v>7.300925925925926E-3</v>
      </c>
      <c r="E60" s="72">
        <f t="shared" si="8"/>
        <v>313.59999999999991</v>
      </c>
      <c r="F60" s="72">
        <f t="shared" si="9"/>
        <v>315.39999999999998</v>
      </c>
      <c r="G60" s="72">
        <f t="shared" si="6"/>
        <v>1.8000000000000682</v>
      </c>
      <c r="H60" s="76" t="s">
        <v>29</v>
      </c>
      <c r="I60" s="46" t="s">
        <v>128</v>
      </c>
      <c r="J60" s="47" t="s">
        <v>467</v>
      </c>
      <c r="K60" s="46" t="s">
        <v>499</v>
      </c>
      <c r="L60" s="48" t="str">
        <f t="shared" si="7"/>
        <v>W,R</v>
      </c>
    </row>
    <row r="61" spans="1:12" ht="17" thickBot="1" x14ac:dyDescent="0.25">
      <c r="B61" s="20">
        <v>7.300925925925926E-3</v>
      </c>
      <c r="E61"/>
      <c r="F61"/>
      <c r="G61" s="21"/>
      <c r="I61"/>
      <c r="J61"/>
      <c r="K61"/>
      <c r="L61"/>
    </row>
    <row r="62" spans="1:12" x14ac:dyDescent="0.2">
      <c r="E62"/>
      <c r="F62"/>
      <c r="G62"/>
      <c r="I62"/>
      <c r="J62"/>
      <c r="K62"/>
      <c r="L62"/>
    </row>
    <row r="63" spans="1:12" x14ac:dyDescent="0.2">
      <c r="E63"/>
      <c r="F63"/>
      <c r="G63"/>
      <c r="I63"/>
      <c r="J63"/>
      <c r="K63"/>
      <c r="L63"/>
    </row>
    <row r="64" spans="1:12" x14ac:dyDescent="0.2">
      <c r="E64"/>
      <c r="F64"/>
      <c r="G64"/>
      <c r="I64"/>
      <c r="J64"/>
      <c r="K64"/>
      <c r="L64"/>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spans="5:12" x14ac:dyDescent="0.2">
      <c r="E81"/>
      <c r="F81"/>
      <c r="G81"/>
      <c r="I81"/>
      <c r="J81"/>
      <c r="K81"/>
      <c r="L81"/>
    </row>
    <row r="82" spans="5:12" x14ac:dyDescent="0.2">
      <c r="E82"/>
      <c r="F82"/>
      <c r="G82"/>
      <c r="I82"/>
      <c r="J82"/>
      <c r="K82"/>
      <c r="L82"/>
    </row>
    <row r="83" spans="5:12" x14ac:dyDescent="0.2">
      <c r="E83"/>
      <c r="F83"/>
      <c r="G83"/>
      <c r="I83"/>
      <c r="J83"/>
      <c r="K83"/>
      <c r="L83"/>
    </row>
    <row r="84" spans="5:12" x14ac:dyDescent="0.2">
      <c r="E84"/>
      <c r="F84"/>
      <c r="G84"/>
      <c r="I84"/>
      <c r="J84"/>
      <c r="K84"/>
      <c r="L84"/>
    </row>
    <row r="85" spans="5:12" x14ac:dyDescent="0.2">
      <c r="E85"/>
      <c r="F85"/>
      <c r="G85"/>
      <c r="I85"/>
      <c r="J85"/>
      <c r="K85"/>
      <c r="L85"/>
    </row>
    <row r="86" spans="5:12" x14ac:dyDescent="0.2">
      <c r="E86"/>
      <c r="F86"/>
      <c r="G86"/>
      <c r="I86"/>
      <c r="J86"/>
      <c r="K86"/>
      <c r="L86"/>
    </row>
    <row r="87" spans="5:12" x14ac:dyDescent="0.2">
      <c r="E87" s="73"/>
      <c r="F87" s="73"/>
      <c r="G87" s="73"/>
      <c r="I87" s="46"/>
      <c r="J87" s="47"/>
      <c r="K87" s="46"/>
      <c r="L87" s="48"/>
    </row>
    <row r="88" spans="5:12" x14ac:dyDescent="0.2">
      <c r="E88" s="73"/>
      <c r="F88" s="73"/>
      <c r="G88" s="73"/>
      <c r="I88" s="46"/>
      <c r="J88" s="47"/>
      <c r="K88" s="46"/>
      <c r="L88" s="48"/>
    </row>
    <row r="89" spans="5:12" x14ac:dyDescent="0.2">
      <c r="E89" s="73"/>
      <c r="F89" s="73"/>
      <c r="G89" s="73"/>
      <c r="I89" s="46"/>
      <c r="J89" s="47"/>
      <c r="K89" s="46"/>
      <c r="L89" s="48"/>
    </row>
    <row r="90" spans="5:12" x14ac:dyDescent="0.2">
      <c r="E90" s="73"/>
      <c r="F90" s="73"/>
      <c r="G90" s="73"/>
      <c r="I90" s="46"/>
      <c r="J90" s="47"/>
      <c r="K90" s="46"/>
      <c r="L90" s="48"/>
    </row>
    <row r="91" spans="5:12" x14ac:dyDescent="0.2">
      <c r="E91" s="73"/>
      <c r="F91" s="73"/>
      <c r="G91" s="73"/>
      <c r="I91" s="46"/>
      <c r="J91" s="47"/>
      <c r="K91" s="46"/>
      <c r="L91" s="48"/>
    </row>
    <row r="92" spans="5:12" x14ac:dyDescent="0.2">
      <c r="E92" s="2"/>
      <c r="F92" s="2"/>
      <c r="G92" s="24"/>
      <c r="I92" s="46"/>
      <c r="J92" s="47"/>
      <c r="K92" s="46"/>
      <c r="L92" s="48"/>
    </row>
    <row r="93" spans="5:12" x14ac:dyDescent="0.2">
      <c r="E93" s="5"/>
      <c r="F93" s="5"/>
      <c r="G93" s="58"/>
      <c r="I93" s="46"/>
      <c r="J93" s="47"/>
      <c r="K93" s="46"/>
      <c r="L93" s="48"/>
    </row>
    <row r="94" spans="5:12" x14ac:dyDescent="0.2">
      <c r="E94" s="5"/>
      <c r="F94" s="5"/>
      <c r="G94" s="58"/>
      <c r="I94" s="46"/>
      <c r="J94" s="47"/>
      <c r="K94" s="46"/>
      <c r="L94" s="48"/>
    </row>
    <row r="95" spans="5:12" x14ac:dyDescent="0.2">
      <c r="E95" s="5"/>
      <c r="F95" s="6"/>
      <c r="G95" s="58"/>
      <c r="I95" s="46"/>
      <c r="J95" s="47"/>
      <c r="K95" s="46"/>
      <c r="L95" s="48"/>
    </row>
    <row r="96" spans="5:12" x14ac:dyDescent="0.2">
      <c r="E96" s="5"/>
      <c r="F96" s="6"/>
      <c r="G96" s="58"/>
      <c r="I96" s="46"/>
      <c r="J96" s="47"/>
      <c r="K96" s="46"/>
      <c r="L96" s="48"/>
    </row>
    <row r="97" spans="5:12" x14ac:dyDescent="0.2">
      <c r="E97" s="5"/>
      <c r="F97" s="6"/>
      <c r="G97" s="58"/>
      <c r="I97" s="46"/>
      <c r="J97" s="47"/>
      <c r="K97" s="46"/>
      <c r="L97" s="48"/>
    </row>
    <row r="98" spans="5:12" x14ac:dyDescent="0.2">
      <c r="E98" s="5"/>
      <c r="F98" s="6"/>
      <c r="G98" s="58"/>
      <c r="I98" s="46"/>
      <c r="J98" s="47"/>
      <c r="K98" s="46"/>
      <c r="L98" s="48"/>
    </row>
    <row r="99" spans="5:12" x14ac:dyDescent="0.2">
      <c r="E99" s="5"/>
      <c r="F99" s="6"/>
      <c r="G99" s="58"/>
      <c r="I99" s="46"/>
      <c r="J99" s="47"/>
      <c r="K99" s="46"/>
      <c r="L99" s="48"/>
    </row>
    <row r="100" spans="5:12" x14ac:dyDescent="0.2">
      <c r="E100" s="5"/>
      <c r="F100" s="6"/>
      <c r="G100" s="58"/>
      <c r="I100" s="46"/>
      <c r="J100" s="47"/>
      <c r="K100" s="46"/>
      <c r="L100" s="48"/>
    </row>
    <row r="101" spans="5:12" x14ac:dyDescent="0.2">
      <c r="E101" s="5"/>
      <c r="F101" s="6"/>
      <c r="G101" s="58"/>
      <c r="I101" s="46"/>
      <c r="J101" s="47"/>
      <c r="K101" s="46"/>
      <c r="L101" s="48"/>
    </row>
    <row r="102" spans="5:12" x14ac:dyDescent="0.2">
      <c r="E102" s="5"/>
      <c r="F102" s="7"/>
      <c r="G102" s="58"/>
      <c r="I102" s="46"/>
      <c r="J102" s="47"/>
      <c r="K102" s="46"/>
      <c r="L102" s="48"/>
    </row>
    <row r="103" spans="5:12" x14ac:dyDescent="0.2">
      <c r="E103" s="5"/>
      <c r="F103" s="7"/>
      <c r="G103" s="58"/>
      <c r="I103" s="46"/>
      <c r="J103" s="47"/>
      <c r="K103" s="46"/>
      <c r="L103" s="48"/>
    </row>
    <row r="104" spans="5:12" x14ac:dyDescent="0.2">
      <c r="E104" s="73"/>
      <c r="F104" s="73"/>
      <c r="G104" s="73"/>
      <c r="I104" s="46"/>
      <c r="J104" s="47"/>
      <c r="K104" s="46"/>
      <c r="L104" s="48"/>
    </row>
    <row r="105" spans="5:12" x14ac:dyDescent="0.2">
      <c r="E105" s="73"/>
      <c r="F105" s="73"/>
      <c r="G105" s="73"/>
      <c r="I105" s="46"/>
      <c r="J105" s="47"/>
      <c r="K105" s="46"/>
      <c r="L105" s="48"/>
    </row>
    <row r="106" spans="5:12" x14ac:dyDescent="0.2">
      <c r="E106" s="73"/>
      <c r="F106" s="73"/>
      <c r="G106" s="73"/>
      <c r="I106" s="46"/>
      <c r="J106" s="47"/>
      <c r="K106" s="46"/>
      <c r="L106" s="48"/>
    </row>
    <row r="107" spans="5:12" x14ac:dyDescent="0.2">
      <c r="E107" s="73"/>
      <c r="F107" s="73"/>
      <c r="G107" s="73"/>
      <c r="I107" s="46"/>
      <c r="J107" s="47"/>
      <c r="K107" s="46"/>
      <c r="L107" s="48"/>
    </row>
    <row r="108" spans="5:12" x14ac:dyDescent="0.2">
      <c r="E108" s="73"/>
      <c r="F108" s="73"/>
      <c r="G108" s="73"/>
      <c r="I108" s="46"/>
      <c r="J108" s="47"/>
      <c r="K108" s="46"/>
      <c r="L108" s="48"/>
    </row>
    <row r="109" spans="5:12" x14ac:dyDescent="0.2">
      <c r="E109" s="74"/>
      <c r="F109" s="74"/>
      <c r="G109" s="74"/>
    </row>
    <row r="115" spans="5:7" x14ac:dyDescent="0.2">
      <c r="E115" s="53" t="s">
        <v>123</v>
      </c>
      <c r="F115" s="53"/>
      <c r="G115" s="53" t="s">
        <v>131</v>
      </c>
    </row>
    <row r="116" spans="5:7" x14ac:dyDescent="0.2">
      <c r="E116" s="53"/>
      <c r="F116" s="53"/>
      <c r="G116" s="53"/>
    </row>
    <row r="117" spans="5:7" x14ac:dyDescent="0.2">
      <c r="E117" s="52">
        <f>SUM(Q47)</f>
        <v>0</v>
      </c>
      <c r="F117" s="52"/>
      <c r="G117" s="53">
        <v>35</v>
      </c>
    </row>
    <row r="118" spans="5:7" x14ac:dyDescent="0.2">
      <c r="E118" s="52">
        <f>SUM(Q76)</f>
        <v>0</v>
      </c>
      <c r="F118" s="52"/>
      <c r="G118" s="53">
        <v>9</v>
      </c>
    </row>
    <row r="119" spans="5:7" x14ac:dyDescent="0.2">
      <c r="E119" s="52">
        <f>SUM(Q97)</f>
        <v>0</v>
      </c>
      <c r="F119" s="52"/>
      <c r="G119" s="53">
        <v>16</v>
      </c>
    </row>
    <row r="120" spans="5:7" x14ac:dyDescent="0.2">
      <c r="E120" s="52">
        <f>SUM(Q67)</f>
        <v>0</v>
      </c>
      <c r="F120" s="52"/>
      <c r="G120" s="53">
        <v>35</v>
      </c>
    </row>
    <row r="121" spans="5:7" x14ac:dyDescent="0.2">
      <c r="E121" s="52">
        <f>SUM(Q123)</f>
        <v>0</v>
      </c>
      <c r="F121" s="52"/>
      <c r="G121" s="53">
        <v>25</v>
      </c>
    </row>
    <row r="122" spans="5:7" x14ac:dyDescent="0.2">
      <c r="E122" s="52">
        <f>SUM(Q10)</f>
        <v>0</v>
      </c>
      <c r="F122" s="52"/>
      <c r="G122" s="53">
        <v>11</v>
      </c>
    </row>
    <row r="123" spans="5:7" x14ac:dyDescent="0.2">
      <c r="E123" s="52">
        <f>SUM(Q81)</f>
        <v>0</v>
      </c>
      <c r="F123" s="52"/>
      <c r="G123" s="53">
        <v>5</v>
      </c>
    </row>
    <row r="124" spans="5:7" x14ac:dyDescent="0.2">
      <c r="E124" s="53">
        <f>SUM(E117:E123)</f>
        <v>0</v>
      </c>
      <c r="F124" s="53"/>
      <c r="G124" s="53">
        <f>SUM(G117:G123)</f>
        <v>136</v>
      </c>
    </row>
    <row r="125" spans="5:7" x14ac:dyDescent="0.2">
      <c r="E125" s="53"/>
      <c r="F125" s="53"/>
      <c r="G125" s="53"/>
    </row>
  </sheetData>
  <autoFilter ref="A1:L1" xr:uid="{00000000-0009-0000-0000-000003000000}">
    <sortState xmlns:xlrd2="http://schemas.microsoft.com/office/spreadsheetml/2017/richdata2" ref="A2:L63">
      <sortCondition ref="A1:A63"/>
    </sortState>
  </autoFilter>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2"/>
  <sheetViews>
    <sheetView workbookViewId="0">
      <selection activeCell="G1" sqref="G1:J1"/>
    </sheetView>
  </sheetViews>
  <sheetFormatPr baseColWidth="10" defaultRowHeight="16" x14ac:dyDescent="0.2"/>
  <cols>
    <col min="3" max="3" width="11.6640625" style="75" bestFit="1" customWidth="1"/>
    <col min="4" max="5" width="11.6640625" style="75" customWidth="1"/>
    <col min="6" max="6" width="95.33203125" customWidth="1"/>
    <col min="7" max="7" width="10.83203125" style="43"/>
    <col min="8" max="8" width="10.83203125" style="49"/>
    <col min="9" max="9" width="10.83203125" style="50"/>
    <col min="10" max="10" width="10.83203125" style="51"/>
  </cols>
  <sheetData>
    <row r="1" spans="1:10" ht="35" thickBot="1" x14ac:dyDescent="0.25">
      <c r="A1" s="18" t="s">
        <v>0</v>
      </c>
      <c r="B1" s="16" t="s">
        <v>1</v>
      </c>
      <c r="C1" s="71" t="s">
        <v>125</v>
      </c>
      <c r="D1" s="71" t="s">
        <v>856</v>
      </c>
      <c r="E1" s="71" t="s">
        <v>126</v>
      </c>
      <c r="F1" s="16" t="s">
        <v>2</v>
      </c>
      <c r="G1" s="33" t="s">
        <v>3</v>
      </c>
      <c r="H1" s="34" t="s">
        <v>1127</v>
      </c>
      <c r="I1" s="33" t="s">
        <v>1128</v>
      </c>
      <c r="J1" s="35" t="s">
        <v>496</v>
      </c>
    </row>
    <row r="2" spans="1:10" ht="17" thickBot="1" x14ac:dyDescent="0.25">
      <c r="A2" s="19">
        <v>0</v>
      </c>
      <c r="B2" s="20">
        <v>1.6666666666666666E-4</v>
      </c>
      <c r="C2" s="72">
        <v>0</v>
      </c>
      <c r="D2" s="72">
        <f t="shared" ref="D2:D33" si="0">SUM(B2*86400)</f>
        <v>14.4</v>
      </c>
      <c r="E2" s="72">
        <f t="shared" ref="E2:E33" si="1">SUM(D2-C2)</f>
        <v>14.4</v>
      </c>
      <c r="F2" s="17" t="s">
        <v>758</v>
      </c>
      <c r="G2" s="46" t="s">
        <v>127</v>
      </c>
      <c r="H2" s="47" t="s">
        <v>477</v>
      </c>
      <c r="I2" s="46" t="s">
        <v>498</v>
      </c>
      <c r="J2" s="48" t="str">
        <f t="shared" ref="J2:J33" si="2">CONCATENATE(G2,",", I2)</f>
        <v>V,C</v>
      </c>
    </row>
    <row r="3" spans="1:10" ht="17" thickBot="1" x14ac:dyDescent="0.25">
      <c r="A3" s="19">
        <v>1.6666666666666666E-4</v>
      </c>
      <c r="B3" s="20">
        <v>2.2916666666666669E-4</v>
      </c>
      <c r="C3" s="72">
        <f t="shared" ref="C3:C34" si="3">SUM(A3*86400)</f>
        <v>14.4</v>
      </c>
      <c r="D3" s="72">
        <f t="shared" si="0"/>
        <v>19.8</v>
      </c>
      <c r="E3" s="72">
        <f t="shared" si="1"/>
        <v>5.4</v>
      </c>
      <c r="F3" s="17" t="s">
        <v>759</v>
      </c>
      <c r="G3" s="46" t="s">
        <v>494</v>
      </c>
      <c r="H3" s="47" t="s">
        <v>477</v>
      </c>
      <c r="I3" s="46" t="s">
        <v>498</v>
      </c>
      <c r="J3" s="48" t="str">
        <f t="shared" si="2"/>
        <v>X,C</v>
      </c>
    </row>
    <row r="4" spans="1:10" ht="17" thickBot="1" x14ac:dyDescent="0.25">
      <c r="A4" s="19">
        <v>2.2916666666666669E-4</v>
      </c>
      <c r="B4" s="20">
        <v>3.2407407407407406E-4</v>
      </c>
      <c r="C4" s="72">
        <f t="shared" si="3"/>
        <v>19.8</v>
      </c>
      <c r="D4" s="72">
        <f t="shared" si="0"/>
        <v>28</v>
      </c>
      <c r="E4" s="72">
        <f t="shared" si="1"/>
        <v>8.1999999999999993</v>
      </c>
      <c r="F4" s="17" t="s">
        <v>760</v>
      </c>
      <c r="G4" s="46" t="s">
        <v>494</v>
      </c>
      <c r="H4" s="47" t="s">
        <v>462</v>
      </c>
      <c r="I4" s="46" t="s">
        <v>497</v>
      </c>
      <c r="J4" s="48" t="str">
        <f t="shared" si="2"/>
        <v>X,I</v>
      </c>
    </row>
    <row r="5" spans="1:10" ht="17" thickBot="1" x14ac:dyDescent="0.25">
      <c r="A5" s="19">
        <v>3.2407407407407406E-4</v>
      </c>
      <c r="B5" s="20">
        <v>4.8726851851851855E-4</v>
      </c>
      <c r="C5" s="72">
        <f t="shared" si="3"/>
        <v>28</v>
      </c>
      <c r="D5" s="72">
        <f t="shared" si="0"/>
        <v>42.1</v>
      </c>
      <c r="E5" s="72">
        <f t="shared" si="1"/>
        <v>14.100000000000001</v>
      </c>
      <c r="F5" s="17" t="s">
        <v>761</v>
      </c>
      <c r="G5" s="46" t="s">
        <v>127</v>
      </c>
      <c r="H5" s="47" t="s">
        <v>475</v>
      </c>
      <c r="I5" s="46" t="s">
        <v>498</v>
      </c>
      <c r="J5" s="48" t="str">
        <f t="shared" si="2"/>
        <v>V,C</v>
      </c>
    </row>
    <row r="6" spans="1:10" ht="17" thickBot="1" x14ac:dyDescent="0.25">
      <c r="A6" s="19">
        <v>4.8726851851851855E-4</v>
      </c>
      <c r="B6" s="20">
        <v>5.3009259259259253E-4</v>
      </c>
      <c r="C6" s="72">
        <f t="shared" si="3"/>
        <v>42.1</v>
      </c>
      <c r="D6" s="72">
        <f t="shared" si="0"/>
        <v>45.8</v>
      </c>
      <c r="E6" s="72">
        <f t="shared" si="1"/>
        <v>3.6999999999999957</v>
      </c>
      <c r="F6" s="17" t="s">
        <v>762</v>
      </c>
      <c r="G6" s="46" t="s">
        <v>127</v>
      </c>
      <c r="H6" s="47" t="s">
        <v>482</v>
      </c>
      <c r="I6" s="46" t="s">
        <v>498</v>
      </c>
      <c r="J6" s="48" t="str">
        <f t="shared" si="2"/>
        <v>V,C</v>
      </c>
    </row>
    <row r="7" spans="1:10" ht="17" thickBot="1" x14ac:dyDescent="0.25">
      <c r="A7" s="19">
        <v>5.3009259259259253E-4</v>
      </c>
      <c r="B7" s="20">
        <v>5.4398148148148144E-4</v>
      </c>
      <c r="C7" s="72">
        <f t="shared" si="3"/>
        <v>45.8</v>
      </c>
      <c r="D7" s="72">
        <f t="shared" si="0"/>
        <v>47</v>
      </c>
      <c r="E7" s="72">
        <f t="shared" si="1"/>
        <v>1.2000000000000028</v>
      </c>
      <c r="F7" s="17" t="s">
        <v>29</v>
      </c>
      <c r="G7" s="46" t="s">
        <v>494</v>
      </c>
      <c r="H7" s="47" t="s">
        <v>469</v>
      </c>
      <c r="I7" s="46" t="s">
        <v>499</v>
      </c>
      <c r="J7" s="48" t="str">
        <f t="shared" si="2"/>
        <v>X,R</v>
      </c>
    </row>
    <row r="8" spans="1:10" ht="17" thickBot="1" x14ac:dyDescent="0.25">
      <c r="A8" s="19">
        <v>5.4398148148148144E-4</v>
      </c>
      <c r="B8" s="20">
        <v>5.8101851851851858E-4</v>
      </c>
      <c r="C8" s="72">
        <f t="shared" si="3"/>
        <v>47</v>
      </c>
      <c r="D8" s="72">
        <f t="shared" si="0"/>
        <v>50.2</v>
      </c>
      <c r="E8" s="72">
        <f t="shared" si="1"/>
        <v>3.2000000000000028</v>
      </c>
      <c r="F8" s="17" t="s">
        <v>763</v>
      </c>
      <c r="G8" s="46" t="s">
        <v>494</v>
      </c>
      <c r="H8" s="47" t="s">
        <v>482</v>
      </c>
      <c r="I8" s="46" t="s">
        <v>498</v>
      </c>
      <c r="J8" s="48" t="str">
        <f t="shared" si="2"/>
        <v>X,C</v>
      </c>
    </row>
    <row r="9" spans="1:10" ht="17" thickBot="1" x14ac:dyDescent="0.25">
      <c r="A9" s="19">
        <v>5.8101851851851858E-4</v>
      </c>
      <c r="B9" s="20">
        <v>6.6203703703703704E-4</v>
      </c>
      <c r="C9" s="72">
        <f t="shared" si="3"/>
        <v>50.2</v>
      </c>
      <c r="D9" s="72">
        <f t="shared" si="0"/>
        <v>57.2</v>
      </c>
      <c r="E9" s="72">
        <f t="shared" si="1"/>
        <v>7</v>
      </c>
      <c r="F9" s="17" t="s">
        <v>764</v>
      </c>
      <c r="G9" s="46" t="s">
        <v>494</v>
      </c>
      <c r="H9" s="47" t="s">
        <v>501</v>
      </c>
      <c r="I9" s="46" t="s">
        <v>498</v>
      </c>
      <c r="J9" s="48" t="str">
        <f t="shared" si="2"/>
        <v>X,C</v>
      </c>
    </row>
    <row r="10" spans="1:10" ht="17" thickBot="1" x14ac:dyDescent="0.25">
      <c r="A10" s="19">
        <v>6.6203703703703704E-4</v>
      </c>
      <c r="B10" s="20">
        <v>7.0949074074074068E-4</v>
      </c>
      <c r="C10" s="72">
        <f t="shared" si="3"/>
        <v>57.2</v>
      </c>
      <c r="D10" s="72">
        <f t="shared" si="0"/>
        <v>61.3</v>
      </c>
      <c r="E10" s="72">
        <f t="shared" si="1"/>
        <v>4.0999999999999943</v>
      </c>
      <c r="F10" s="17" t="s">
        <v>765</v>
      </c>
      <c r="G10" s="46" t="s">
        <v>494</v>
      </c>
      <c r="H10" s="47"/>
      <c r="I10" s="46"/>
      <c r="J10" s="48" t="str">
        <f t="shared" si="2"/>
        <v>X,</v>
      </c>
    </row>
    <row r="11" spans="1:10" ht="17" thickBot="1" x14ac:dyDescent="0.25">
      <c r="A11" s="19">
        <v>7.0949074074074068E-4</v>
      </c>
      <c r="B11" s="20">
        <v>7.291666666666667E-4</v>
      </c>
      <c r="C11" s="72">
        <f t="shared" si="3"/>
        <v>61.3</v>
      </c>
      <c r="D11" s="72">
        <f t="shared" si="0"/>
        <v>63</v>
      </c>
      <c r="E11" s="72">
        <f t="shared" si="1"/>
        <v>1.7000000000000028</v>
      </c>
      <c r="F11" s="17" t="s">
        <v>766</v>
      </c>
      <c r="G11" s="46" t="s">
        <v>986</v>
      </c>
      <c r="H11" s="47"/>
      <c r="I11" s="46"/>
      <c r="J11" s="48" t="str">
        <f t="shared" si="2"/>
        <v>NONE,</v>
      </c>
    </row>
    <row r="12" spans="1:10" ht="17" thickBot="1" x14ac:dyDescent="0.25">
      <c r="A12" s="19">
        <v>7.349537037037037E-4</v>
      </c>
      <c r="B12" s="20">
        <v>7.4884259259259262E-4</v>
      </c>
      <c r="C12" s="72">
        <f t="shared" si="3"/>
        <v>63.5</v>
      </c>
      <c r="D12" s="72">
        <f t="shared" si="0"/>
        <v>64.7</v>
      </c>
      <c r="E12" s="72">
        <f t="shared" si="1"/>
        <v>1.2000000000000028</v>
      </c>
      <c r="F12" s="17" t="s">
        <v>767</v>
      </c>
      <c r="G12" s="46" t="s">
        <v>127</v>
      </c>
      <c r="H12" s="47" t="s">
        <v>486</v>
      </c>
      <c r="I12" s="46" t="s">
        <v>491</v>
      </c>
      <c r="J12" s="48" t="str">
        <f t="shared" si="2"/>
        <v>V,P</v>
      </c>
    </row>
    <row r="13" spans="1:10" ht="17" thickBot="1" x14ac:dyDescent="0.25">
      <c r="A13" s="19">
        <v>7.4884259259259262E-4</v>
      </c>
      <c r="B13" s="20">
        <v>7.6388888888888893E-4</v>
      </c>
      <c r="C13" s="72">
        <f t="shared" si="3"/>
        <v>64.7</v>
      </c>
      <c r="D13" s="72">
        <f t="shared" si="0"/>
        <v>66</v>
      </c>
      <c r="E13" s="72">
        <f t="shared" si="1"/>
        <v>1.2999999999999972</v>
      </c>
      <c r="F13" s="17" t="s">
        <v>205</v>
      </c>
      <c r="G13" s="46" t="s">
        <v>495</v>
      </c>
      <c r="H13" s="47"/>
      <c r="I13" s="46"/>
      <c r="J13" s="48" t="str">
        <f t="shared" si="2"/>
        <v>Z,</v>
      </c>
    </row>
    <row r="14" spans="1:10" ht="17" thickBot="1" x14ac:dyDescent="0.25">
      <c r="A14" s="19">
        <v>7.7546296296296304E-4</v>
      </c>
      <c r="B14" s="20">
        <v>8.9583333333333344E-4</v>
      </c>
      <c r="C14" s="72">
        <f t="shared" si="3"/>
        <v>67</v>
      </c>
      <c r="D14" s="72">
        <f t="shared" si="0"/>
        <v>77.400000000000006</v>
      </c>
      <c r="E14" s="72">
        <f t="shared" si="1"/>
        <v>10.400000000000006</v>
      </c>
      <c r="F14" s="17" t="s">
        <v>768</v>
      </c>
      <c r="G14" s="46" t="s">
        <v>127</v>
      </c>
      <c r="H14" s="47" t="s">
        <v>462</v>
      </c>
      <c r="I14" s="46" t="s">
        <v>497</v>
      </c>
      <c r="J14" s="48" t="str">
        <f t="shared" si="2"/>
        <v>V,I</v>
      </c>
    </row>
    <row r="15" spans="1:10" ht="17" thickBot="1" x14ac:dyDescent="0.25">
      <c r="A15" s="19">
        <v>8.9583333333333344E-4</v>
      </c>
      <c r="B15" s="20">
        <v>9.1435185185185185E-4</v>
      </c>
      <c r="C15" s="72">
        <f t="shared" si="3"/>
        <v>77.400000000000006</v>
      </c>
      <c r="D15" s="72">
        <f t="shared" si="0"/>
        <v>79</v>
      </c>
      <c r="E15" s="72">
        <f t="shared" si="1"/>
        <v>1.5999999999999943</v>
      </c>
      <c r="F15" s="17" t="s">
        <v>186</v>
      </c>
      <c r="G15" s="46" t="s">
        <v>495</v>
      </c>
      <c r="H15" s="47" t="s">
        <v>467</v>
      </c>
      <c r="I15" s="46" t="s">
        <v>499</v>
      </c>
      <c r="J15" s="48" t="str">
        <f t="shared" si="2"/>
        <v>Z,R</v>
      </c>
    </row>
    <row r="16" spans="1:10" ht="17" thickBot="1" x14ac:dyDescent="0.25">
      <c r="A16" s="19">
        <v>9.6064814814814808E-4</v>
      </c>
      <c r="B16" s="20">
        <v>9.8726851851851862E-4</v>
      </c>
      <c r="C16" s="72">
        <f t="shared" si="3"/>
        <v>83</v>
      </c>
      <c r="D16" s="72">
        <f t="shared" si="0"/>
        <v>85.300000000000011</v>
      </c>
      <c r="E16" s="72">
        <f t="shared" si="1"/>
        <v>2.3000000000000114</v>
      </c>
      <c r="F16" s="17" t="s">
        <v>769</v>
      </c>
      <c r="G16" s="46" t="s">
        <v>495</v>
      </c>
      <c r="H16" s="47" t="s">
        <v>504</v>
      </c>
      <c r="I16" s="46" t="s">
        <v>504</v>
      </c>
      <c r="J16" s="48" t="str">
        <f t="shared" si="2"/>
        <v>Z,M</v>
      </c>
    </row>
    <row r="17" spans="1:10" ht="17" thickBot="1" x14ac:dyDescent="0.25">
      <c r="A17" s="19">
        <v>9.8726851851851862E-4</v>
      </c>
      <c r="B17" s="20">
        <v>1.0555555555555555E-3</v>
      </c>
      <c r="C17" s="72">
        <f t="shared" si="3"/>
        <v>85.300000000000011</v>
      </c>
      <c r="D17" s="72">
        <f t="shared" si="0"/>
        <v>91.199999999999989</v>
      </c>
      <c r="E17" s="72">
        <f t="shared" si="1"/>
        <v>5.8999999999999773</v>
      </c>
      <c r="F17" s="17" t="s">
        <v>770</v>
      </c>
      <c r="G17" s="46" t="s">
        <v>127</v>
      </c>
      <c r="H17" s="47" t="s">
        <v>479</v>
      </c>
      <c r="I17" s="46" t="s">
        <v>498</v>
      </c>
      <c r="J17" s="48" t="str">
        <f t="shared" si="2"/>
        <v>V,C</v>
      </c>
    </row>
    <row r="18" spans="1:10" ht="17" thickBot="1" x14ac:dyDescent="0.25">
      <c r="A18" s="19">
        <v>1.0555555555555555E-3</v>
      </c>
      <c r="B18" s="20">
        <v>1.0763888888888889E-3</v>
      </c>
      <c r="C18" s="72">
        <f t="shared" si="3"/>
        <v>91.199999999999989</v>
      </c>
      <c r="D18" s="72">
        <f t="shared" si="0"/>
        <v>93</v>
      </c>
      <c r="E18" s="72">
        <f t="shared" si="1"/>
        <v>1.8000000000000114</v>
      </c>
      <c r="F18" s="17" t="s">
        <v>771</v>
      </c>
      <c r="G18" s="46" t="s">
        <v>494</v>
      </c>
      <c r="H18" s="47" t="s">
        <v>479</v>
      </c>
      <c r="I18" s="46" t="s">
        <v>498</v>
      </c>
      <c r="J18" s="48" t="str">
        <f t="shared" si="2"/>
        <v>X,C</v>
      </c>
    </row>
    <row r="19" spans="1:10" ht="17" thickBot="1" x14ac:dyDescent="0.25">
      <c r="A19" s="19">
        <v>1.0763888888888889E-3</v>
      </c>
      <c r="B19" s="20">
        <v>1.1111111111111111E-3</v>
      </c>
      <c r="C19" s="72">
        <f t="shared" si="3"/>
        <v>93</v>
      </c>
      <c r="D19" s="72">
        <f t="shared" si="0"/>
        <v>96</v>
      </c>
      <c r="E19" s="72">
        <f t="shared" si="1"/>
        <v>3</v>
      </c>
      <c r="F19" s="17" t="s">
        <v>772</v>
      </c>
      <c r="G19" s="46" t="s">
        <v>494</v>
      </c>
      <c r="H19" s="47" t="s">
        <v>479</v>
      </c>
      <c r="I19" s="46" t="s">
        <v>498</v>
      </c>
      <c r="J19" s="48" t="str">
        <f t="shared" si="2"/>
        <v>X,C</v>
      </c>
    </row>
    <row r="20" spans="1:10" ht="17" thickBot="1" x14ac:dyDescent="0.25">
      <c r="A20" s="19">
        <v>1.1145833333333333E-3</v>
      </c>
      <c r="B20" s="20">
        <v>1.1574074074074073E-3</v>
      </c>
      <c r="C20" s="72">
        <f t="shared" si="3"/>
        <v>96.3</v>
      </c>
      <c r="D20" s="72">
        <f t="shared" si="0"/>
        <v>100</v>
      </c>
      <c r="E20" s="72">
        <f t="shared" si="1"/>
        <v>3.7000000000000028</v>
      </c>
      <c r="F20" s="17" t="s">
        <v>773</v>
      </c>
      <c r="G20" s="46" t="s">
        <v>127</v>
      </c>
      <c r="H20" s="47" t="s">
        <v>462</v>
      </c>
      <c r="I20" s="46" t="s">
        <v>497</v>
      </c>
      <c r="J20" s="48" t="str">
        <f t="shared" si="2"/>
        <v>V,I</v>
      </c>
    </row>
    <row r="21" spans="1:10" ht="17" thickBot="1" x14ac:dyDescent="0.25">
      <c r="A21" s="19">
        <v>1.1574074074074073E-3</v>
      </c>
      <c r="B21" s="20">
        <v>1.423611111111111E-3</v>
      </c>
      <c r="C21" s="72">
        <f t="shared" si="3"/>
        <v>100</v>
      </c>
      <c r="D21" s="72">
        <f t="shared" si="0"/>
        <v>122.99999999999999</v>
      </c>
      <c r="E21" s="72">
        <f t="shared" si="1"/>
        <v>22.999999999999986</v>
      </c>
      <c r="F21" s="17" t="s">
        <v>774</v>
      </c>
      <c r="G21" s="46" t="s">
        <v>495</v>
      </c>
      <c r="H21" s="47" t="s">
        <v>504</v>
      </c>
      <c r="I21" s="46" t="s">
        <v>504</v>
      </c>
      <c r="J21" s="48" t="str">
        <f t="shared" si="2"/>
        <v>Z,M</v>
      </c>
    </row>
    <row r="22" spans="1:10" ht="17" thickBot="1" x14ac:dyDescent="0.25">
      <c r="A22" s="19">
        <v>1.423611111111111E-3</v>
      </c>
      <c r="B22" s="20">
        <v>1.4293981481481482E-3</v>
      </c>
      <c r="C22" s="72">
        <f t="shared" si="3"/>
        <v>122.99999999999999</v>
      </c>
      <c r="D22" s="72">
        <f t="shared" si="0"/>
        <v>123.5</v>
      </c>
      <c r="E22" s="72">
        <f t="shared" si="1"/>
        <v>0.50000000000001421</v>
      </c>
      <c r="F22" s="17" t="s">
        <v>775</v>
      </c>
      <c r="G22" s="46" t="s">
        <v>494</v>
      </c>
      <c r="H22" s="47" t="s">
        <v>462</v>
      </c>
      <c r="I22" s="46" t="s">
        <v>497</v>
      </c>
      <c r="J22" s="48" t="str">
        <f t="shared" si="2"/>
        <v>X,I</v>
      </c>
    </row>
    <row r="23" spans="1:10" ht="17" thickBot="1" x14ac:dyDescent="0.25">
      <c r="A23" s="19">
        <v>1.4293981481481482E-3</v>
      </c>
      <c r="B23" s="20">
        <v>1.4467592592592594E-3</v>
      </c>
      <c r="C23" s="72">
        <f t="shared" si="3"/>
        <v>123.5</v>
      </c>
      <c r="D23" s="72">
        <f t="shared" si="0"/>
        <v>125.00000000000001</v>
      </c>
      <c r="E23" s="72">
        <f t="shared" si="1"/>
        <v>1.5000000000000142</v>
      </c>
      <c r="F23" s="17" t="s">
        <v>776</v>
      </c>
      <c r="G23" s="46" t="s">
        <v>127</v>
      </c>
      <c r="H23" s="47" t="s">
        <v>467</v>
      </c>
      <c r="I23" s="46" t="s">
        <v>499</v>
      </c>
      <c r="J23" s="48" t="str">
        <f t="shared" si="2"/>
        <v>V,R</v>
      </c>
    </row>
    <row r="24" spans="1:10" ht="17" thickBot="1" x14ac:dyDescent="0.25">
      <c r="A24" s="19">
        <v>1.4548611111111114E-3</v>
      </c>
      <c r="B24" s="20">
        <v>1.511574074074074E-3</v>
      </c>
      <c r="C24" s="72">
        <f t="shared" si="3"/>
        <v>125.70000000000003</v>
      </c>
      <c r="D24" s="72">
        <f t="shared" si="0"/>
        <v>130.6</v>
      </c>
      <c r="E24" s="72">
        <f t="shared" si="1"/>
        <v>4.8999999999999631</v>
      </c>
      <c r="F24" s="17" t="s">
        <v>777</v>
      </c>
      <c r="G24" s="46" t="s">
        <v>494</v>
      </c>
      <c r="H24" s="47" t="s">
        <v>460</v>
      </c>
      <c r="I24" s="46" t="s">
        <v>497</v>
      </c>
      <c r="J24" s="48" t="str">
        <f t="shared" si="2"/>
        <v>X,I</v>
      </c>
    </row>
    <row r="25" spans="1:10" ht="17" thickBot="1" x14ac:dyDescent="0.25">
      <c r="A25" s="19">
        <v>1.511574074074074E-3</v>
      </c>
      <c r="B25" s="20">
        <v>1.5439814814814812E-3</v>
      </c>
      <c r="C25" s="72">
        <f t="shared" si="3"/>
        <v>130.6</v>
      </c>
      <c r="D25" s="72">
        <f t="shared" si="0"/>
        <v>133.39999999999998</v>
      </c>
      <c r="E25" s="72">
        <f t="shared" si="1"/>
        <v>2.7999999999999829</v>
      </c>
      <c r="F25" s="17" t="s">
        <v>778</v>
      </c>
      <c r="G25" s="46" t="s">
        <v>127</v>
      </c>
      <c r="H25" s="47" t="s">
        <v>479</v>
      </c>
      <c r="I25" s="46" t="s">
        <v>498</v>
      </c>
      <c r="J25" s="48" t="str">
        <f t="shared" si="2"/>
        <v>V,C</v>
      </c>
    </row>
    <row r="26" spans="1:10" ht="17" thickBot="1" x14ac:dyDescent="0.25">
      <c r="A26" s="19">
        <v>1.5439814814814812E-3</v>
      </c>
      <c r="B26" s="20">
        <v>1.960648148148148E-3</v>
      </c>
      <c r="C26" s="72">
        <f t="shared" si="3"/>
        <v>133.39999999999998</v>
      </c>
      <c r="D26" s="72">
        <f t="shared" si="0"/>
        <v>169.39999999999998</v>
      </c>
      <c r="E26" s="72">
        <f t="shared" si="1"/>
        <v>36</v>
      </c>
      <c r="F26" s="17" t="s">
        <v>13</v>
      </c>
      <c r="G26" s="46" t="s">
        <v>14</v>
      </c>
      <c r="H26" s="47" t="s">
        <v>504</v>
      </c>
      <c r="I26" s="46" t="s">
        <v>504</v>
      </c>
      <c r="J26" s="48" t="str">
        <f t="shared" si="2"/>
        <v>ALL,M</v>
      </c>
    </row>
    <row r="27" spans="1:10" ht="17" thickBot="1" x14ac:dyDescent="0.25">
      <c r="A27" s="19">
        <v>1.960648148148148E-3</v>
      </c>
      <c r="B27" s="20">
        <v>2.0335648148148149E-3</v>
      </c>
      <c r="C27" s="72">
        <f t="shared" si="3"/>
        <v>169.39999999999998</v>
      </c>
      <c r="D27" s="72">
        <f t="shared" si="0"/>
        <v>175.70000000000002</v>
      </c>
      <c r="E27" s="72">
        <f t="shared" si="1"/>
        <v>6.3000000000000398</v>
      </c>
      <c r="F27" s="17" t="s">
        <v>779</v>
      </c>
      <c r="G27" s="46" t="s">
        <v>127</v>
      </c>
      <c r="H27" s="47" t="s">
        <v>9</v>
      </c>
      <c r="I27" s="46" t="s">
        <v>491</v>
      </c>
      <c r="J27" s="48" t="str">
        <f t="shared" si="2"/>
        <v>V,P</v>
      </c>
    </row>
    <row r="28" spans="1:10" ht="17" thickBot="1" x14ac:dyDescent="0.25">
      <c r="A28" s="19">
        <v>2.0335648148148149E-3</v>
      </c>
      <c r="B28" s="20">
        <v>2.0740740740740741E-3</v>
      </c>
      <c r="C28" s="72">
        <f t="shared" si="3"/>
        <v>175.70000000000002</v>
      </c>
      <c r="D28" s="72">
        <f t="shared" si="0"/>
        <v>179.2</v>
      </c>
      <c r="E28" s="72">
        <f t="shared" si="1"/>
        <v>3.4999999999999716</v>
      </c>
      <c r="F28" s="17" t="s">
        <v>780</v>
      </c>
      <c r="G28" s="46" t="s">
        <v>494</v>
      </c>
      <c r="H28" s="47" t="s">
        <v>482</v>
      </c>
      <c r="I28" s="46" t="s">
        <v>498</v>
      </c>
      <c r="J28" s="48" t="str">
        <f t="shared" si="2"/>
        <v>X,C</v>
      </c>
    </row>
    <row r="29" spans="1:10" ht="17" thickBot="1" x14ac:dyDescent="0.25">
      <c r="A29" s="19">
        <v>2.0740740740740741E-3</v>
      </c>
      <c r="B29" s="20">
        <v>2.2187499999999998E-3</v>
      </c>
      <c r="C29" s="72">
        <f t="shared" si="3"/>
        <v>179.2</v>
      </c>
      <c r="D29" s="72">
        <f t="shared" si="0"/>
        <v>191.7</v>
      </c>
      <c r="E29" s="72">
        <f t="shared" si="1"/>
        <v>12.5</v>
      </c>
      <c r="F29" s="17" t="s">
        <v>781</v>
      </c>
      <c r="G29" s="46" t="s">
        <v>127</v>
      </c>
      <c r="H29" s="47" t="s">
        <v>479</v>
      </c>
      <c r="I29" s="46" t="s">
        <v>498</v>
      </c>
      <c r="J29" s="48" t="str">
        <f t="shared" si="2"/>
        <v>V,C</v>
      </c>
    </row>
    <row r="30" spans="1:10" ht="17" thickBot="1" x14ac:dyDescent="0.25">
      <c r="A30" s="19">
        <v>2.2187499999999998E-3</v>
      </c>
      <c r="B30" s="20">
        <v>2.2453703703703702E-3</v>
      </c>
      <c r="C30" s="72">
        <f t="shared" si="3"/>
        <v>191.7</v>
      </c>
      <c r="D30" s="72">
        <f t="shared" si="0"/>
        <v>194</v>
      </c>
      <c r="E30" s="72">
        <f t="shared" si="1"/>
        <v>2.3000000000000114</v>
      </c>
      <c r="F30" s="17" t="s">
        <v>782</v>
      </c>
      <c r="G30" s="46" t="s">
        <v>494</v>
      </c>
      <c r="H30" s="47" t="s">
        <v>9</v>
      </c>
      <c r="I30" s="46" t="s">
        <v>491</v>
      </c>
      <c r="J30" s="48" t="str">
        <f t="shared" si="2"/>
        <v>X,P</v>
      </c>
    </row>
    <row r="31" spans="1:10" ht="17" thickBot="1" x14ac:dyDescent="0.25">
      <c r="A31" s="19">
        <v>2.2395833333333334E-3</v>
      </c>
      <c r="B31" s="20">
        <v>2.3148148148148151E-3</v>
      </c>
      <c r="C31" s="72">
        <f t="shared" si="3"/>
        <v>193.5</v>
      </c>
      <c r="D31" s="72">
        <f t="shared" si="0"/>
        <v>200.00000000000003</v>
      </c>
      <c r="E31" s="72">
        <f t="shared" si="1"/>
        <v>6.5000000000000284</v>
      </c>
      <c r="F31" s="17" t="s">
        <v>783</v>
      </c>
      <c r="G31" s="46" t="s">
        <v>494</v>
      </c>
      <c r="H31" s="47" t="s">
        <v>9</v>
      </c>
      <c r="I31" s="46" t="s">
        <v>491</v>
      </c>
      <c r="J31" s="48" t="str">
        <f t="shared" si="2"/>
        <v>X,P</v>
      </c>
    </row>
    <row r="32" spans="1:10" ht="17" thickBot="1" x14ac:dyDescent="0.25">
      <c r="A32" s="19">
        <v>2.3148148148148151E-3</v>
      </c>
      <c r="B32" s="20">
        <v>2.3495370370370371E-3</v>
      </c>
      <c r="C32" s="72">
        <f t="shared" si="3"/>
        <v>200.00000000000003</v>
      </c>
      <c r="D32" s="72">
        <f t="shared" si="0"/>
        <v>203</v>
      </c>
      <c r="E32" s="72">
        <f t="shared" si="1"/>
        <v>2.9999999999999716</v>
      </c>
      <c r="F32" s="17" t="s">
        <v>784</v>
      </c>
      <c r="G32" s="46" t="s">
        <v>494</v>
      </c>
      <c r="H32" s="47" t="s">
        <v>9</v>
      </c>
      <c r="I32" s="46" t="s">
        <v>491</v>
      </c>
      <c r="J32" s="48" t="str">
        <f t="shared" si="2"/>
        <v>X,P</v>
      </c>
    </row>
    <row r="33" spans="1:10" ht="17" thickBot="1" x14ac:dyDescent="0.25">
      <c r="A33" s="19">
        <v>2.3495370370370371E-3</v>
      </c>
      <c r="B33" s="20">
        <v>2.4618055555555556E-3</v>
      </c>
      <c r="C33" s="72">
        <f t="shared" si="3"/>
        <v>203</v>
      </c>
      <c r="D33" s="72">
        <f t="shared" si="0"/>
        <v>212.70000000000002</v>
      </c>
      <c r="E33" s="72">
        <f t="shared" si="1"/>
        <v>9.7000000000000171</v>
      </c>
      <c r="F33" s="17" t="s">
        <v>785</v>
      </c>
      <c r="G33" s="46" t="s">
        <v>127</v>
      </c>
      <c r="H33" s="47" t="s">
        <v>479</v>
      </c>
      <c r="I33" s="46" t="s">
        <v>498</v>
      </c>
      <c r="J33" s="48" t="str">
        <f t="shared" si="2"/>
        <v>V,C</v>
      </c>
    </row>
    <row r="34" spans="1:10" ht="17" thickBot="1" x14ac:dyDescent="0.25">
      <c r="A34" s="19">
        <v>2.4618055555555556E-3</v>
      </c>
      <c r="B34" s="20">
        <v>2.6041666666666665E-3</v>
      </c>
      <c r="C34" s="72">
        <f t="shared" si="3"/>
        <v>212.70000000000002</v>
      </c>
      <c r="D34" s="72">
        <f t="shared" ref="D34:D65" si="4">SUM(B34*86400)</f>
        <v>225</v>
      </c>
      <c r="E34" s="72">
        <f t="shared" ref="E34:E65" si="5">SUM(D34-C34)</f>
        <v>12.299999999999983</v>
      </c>
      <c r="F34" s="17" t="s">
        <v>786</v>
      </c>
      <c r="G34" s="46" t="s">
        <v>495</v>
      </c>
      <c r="H34" s="47" t="s">
        <v>479</v>
      </c>
      <c r="I34" s="46" t="s">
        <v>498</v>
      </c>
      <c r="J34" s="48" t="str">
        <f t="shared" ref="J34:J65" si="6">CONCATENATE(G34,",", I34)</f>
        <v>Z,C</v>
      </c>
    </row>
    <row r="35" spans="1:10" ht="17" thickBot="1" x14ac:dyDescent="0.25">
      <c r="A35" s="19">
        <v>2.6041666666666665E-3</v>
      </c>
      <c r="B35" s="20">
        <v>2.6388888888888885E-3</v>
      </c>
      <c r="C35" s="72">
        <f t="shared" ref="C35:C66" si="7">SUM(A35*86400)</f>
        <v>225</v>
      </c>
      <c r="D35" s="72">
        <f t="shared" si="4"/>
        <v>227.99999999999997</v>
      </c>
      <c r="E35" s="72">
        <f t="shared" si="5"/>
        <v>2.9999999999999716</v>
      </c>
      <c r="F35" s="17" t="s">
        <v>787</v>
      </c>
      <c r="G35" s="46" t="s">
        <v>127</v>
      </c>
      <c r="H35" s="47" t="s">
        <v>479</v>
      </c>
      <c r="I35" s="46" t="s">
        <v>498</v>
      </c>
      <c r="J35" s="48" t="str">
        <f t="shared" si="6"/>
        <v>V,C</v>
      </c>
    </row>
    <row r="36" spans="1:10" ht="17" thickBot="1" x14ac:dyDescent="0.25">
      <c r="A36" s="19">
        <v>2.7187500000000002E-3</v>
      </c>
      <c r="B36" s="20">
        <v>2.7372685185185187E-3</v>
      </c>
      <c r="C36" s="72">
        <f t="shared" si="7"/>
        <v>234.90000000000003</v>
      </c>
      <c r="D36" s="72">
        <f t="shared" si="4"/>
        <v>236.5</v>
      </c>
      <c r="E36" s="72">
        <f t="shared" si="5"/>
        <v>1.5999999999999659</v>
      </c>
      <c r="F36" s="17" t="s">
        <v>788</v>
      </c>
      <c r="G36" s="43" t="s">
        <v>128</v>
      </c>
      <c r="H36" s="47" t="s">
        <v>479</v>
      </c>
      <c r="I36" s="46" t="s">
        <v>498</v>
      </c>
      <c r="J36" s="48" t="str">
        <f t="shared" si="6"/>
        <v>W,C</v>
      </c>
    </row>
    <row r="37" spans="1:10" ht="17" thickBot="1" x14ac:dyDescent="0.25">
      <c r="A37" s="19">
        <v>2.7372685185185187E-3</v>
      </c>
      <c r="B37" s="20">
        <v>2.7812500000000003E-3</v>
      </c>
      <c r="C37" s="72">
        <f t="shared" si="7"/>
        <v>236.5</v>
      </c>
      <c r="D37" s="72">
        <f t="shared" si="4"/>
        <v>240.30000000000004</v>
      </c>
      <c r="E37" s="72">
        <f t="shared" si="5"/>
        <v>3.8000000000000398</v>
      </c>
      <c r="F37" s="17" t="s">
        <v>789</v>
      </c>
      <c r="G37" s="46" t="s">
        <v>494</v>
      </c>
      <c r="H37" s="47" t="s">
        <v>469</v>
      </c>
      <c r="I37" s="46" t="s">
        <v>499</v>
      </c>
      <c r="J37" s="48" t="str">
        <f t="shared" si="6"/>
        <v>X,R</v>
      </c>
    </row>
    <row r="38" spans="1:10" ht="17" thickBot="1" x14ac:dyDescent="0.25">
      <c r="A38" s="19">
        <v>2.7812500000000003E-3</v>
      </c>
      <c r="B38" s="20">
        <v>2.8032407407407411E-3</v>
      </c>
      <c r="C38" s="72">
        <f t="shared" si="7"/>
        <v>240.30000000000004</v>
      </c>
      <c r="D38" s="72">
        <f t="shared" si="4"/>
        <v>242.20000000000005</v>
      </c>
      <c r="E38" s="72">
        <f t="shared" si="5"/>
        <v>1.9000000000000057</v>
      </c>
      <c r="F38" s="17" t="s">
        <v>790</v>
      </c>
      <c r="G38" s="46" t="s">
        <v>494</v>
      </c>
      <c r="H38" s="47" t="s">
        <v>479</v>
      </c>
      <c r="I38" s="46" t="s">
        <v>498</v>
      </c>
      <c r="J38" s="48" t="str">
        <f t="shared" si="6"/>
        <v>X,C</v>
      </c>
    </row>
    <row r="39" spans="1:10" ht="17" thickBot="1" x14ac:dyDescent="0.25">
      <c r="A39" s="19">
        <v>2.8032407407407411E-3</v>
      </c>
      <c r="B39" s="20">
        <v>2.8240740740740739E-3</v>
      </c>
      <c r="C39" s="72">
        <f t="shared" si="7"/>
        <v>242.20000000000005</v>
      </c>
      <c r="D39" s="72">
        <f t="shared" si="4"/>
        <v>243.99999999999997</v>
      </c>
      <c r="E39" s="72">
        <f t="shared" si="5"/>
        <v>1.7999999999999261</v>
      </c>
      <c r="F39" s="17" t="s">
        <v>29</v>
      </c>
      <c r="G39" s="46" t="s">
        <v>127</v>
      </c>
      <c r="H39" s="47" t="s">
        <v>467</v>
      </c>
      <c r="I39" s="46" t="s">
        <v>499</v>
      </c>
      <c r="J39" s="48" t="str">
        <f t="shared" si="6"/>
        <v>V,R</v>
      </c>
    </row>
    <row r="40" spans="1:10" ht="17" thickBot="1" x14ac:dyDescent="0.25">
      <c r="A40" s="19">
        <v>2.8240740740740739E-3</v>
      </c>
      <c r="B40" s="20">
        <v>2.8472222222222219E-3</v>
      </c>
      <c r="C40" s="72">
        <f t="shared" si="7"/>
        <v>243.99999999999997</v>
      </c>
      <c r="D40" s="72">
        <f t="shared" si="4"/>
        <v>245.99999999999997</v>
      </c>
      <c r="E40" s="72">
        <f t="shared" si="5"/>
        <v>2</v>
      </c>
      <c r="F40" s="17" t="s">
        <v>791</v>
      </c>
      <c r="G40" s="46" t="s">
        <v>495</v>
      </c>
      <c r="H40" s="47" t="s">
        <v>477</v>
      </c>
      <c r="I40" s="46" t="s">
        <v>498</v>
      </c>
      <c r="J40" s="48" t="str">
        <f t="shared" si="6"/>
        <v>Z,C</v>
      </c>
    </row>
    <row r="41" spans="1:10" ht="17" thickBot="1" x14ac:dyDescent="0.25">
      <c r="A41" s="19">
        <v>2.8472222222222219E-3</v>
      </c>
      <c r="B41" s="20">
        <v>2.9259259259259256E-3</v>
      </c>
      <c r="C41" s="72">
        <f t="shared" si="7"/>
        <v>245.99999999999997</v>
      </c>
      <c r="D41" s="72">
        <f t="shared" si="4"/>
        <v>252.79999999999998</v>
      </c>
      <c r="E41" s="72">
        <f t="shared" si="5"/>
        <v>6.8000000000000114</v>
      </c>
      <c r="F41" s="17" t="s">
        <v>792</v>
      </c>
      <c r="G41" s="46" t="s">
        <v>127</v>
      </c>
      <c r="H41" s="47" t="s">
        <v>504</v>
      </c>
      <c r="I41" s="46" t="s">
        <v>504</v>
      </c>
      <c r="J41" s="48" t="str">
        <f t="shared" si="6"/>
        <v>V,M</v>
      </c>
    </row>
    <row r="42" spans="1:10" ht="17" thickBot="1" x14ac:dyDescent="0.25">
      <c r="A42" s="19">
        <v>2.9259259259259256E-3</v>
      </c>
      <c r="B42" s="20">
        <v>2.9398148148148148E-3</v>
      </c>
      <c r="C42" s="72">
        <f t="shared" si="7"/>
        <v>252.79999999999998</v>
      </c>
      <c r="D42" s="72">
        <f t="shared" si="4"/>
        <v>254</v>
      </c>
      <c r="E42" s="72">
        <f t="shared" si="5"/>
        <v>1.2000000000000171</v>
      </c>
      <c r="F42" s="17" t="s">
        <v>793</v>
      </c>
      <c r="G42" s="46" t="s">
        <v>494</v>
      </c>
      <c r="H42" s="47" t="s">
        <v>462</v>
      </c>
      <c r="I42" s="46" t="s">
        <v>497</v>
      </c>
      <c r="J42" s="48" t="str">
        <f t="shared" si="6"/>
        <v>X,I</v>
      </c>
    </row>
    <row r="43" spans="1:10" ht="17" thickBot="1" x14ac:dyDescent="0.25">
      <c r="A43" s="19">
        <v>2.9398148148148148E-3</v>
      </c>
      <c r="B43" s="20">
        <v>2.9710648148148148E-3</v>
      </c>
      <c r="C43" s="72">
        <f t="shared" si="7"/>
        <v>254</v>
      </c>
      <c r="D43" s="72">
        <f t="shared" si="4"/>
        <v>256.7</v>
      </c>
      <c r="E43" s="72">
        <f t="shared" si="5"/>
        <v>2.6999999999999886</v>
      </c>
      <c r="F43" s="17" t="s">
        <v>794</v>
      </c>
      <c r="G43" s="46" t="s">
        <v>127</v>
      </c>
      <c r="H43" s="47" t="s">
        <v>9</v>
      </c>
      <c r="I43" s="46" t="s">
        <v>491</v>
      </c>
      <c r="J43" s="48" t="str">
        <f t="shared" si="6"/>
        <v>V,P</v>
      </c>
    </row>
    <row r="44" spans="1:10" ht="17" thickBot="1" x14ac:dyDescent="0.25">
      <c r="A44" s="19">
        <v>2.9733796296296296E-3</v>
      </c>
      <c r="B44" s="20">
        <v>3.0208333333333333E-3</v>
      </c>
      <c r="C44" s="72">
        <f t="shared" si="7"/>
        <v>256.89999999999998</v>
      </c>
      <c r="D44" s="72">
        <f t="shared" si="4"/>
        <v>261</v>
      </c>
      <c r="E44" s="72">
        <f t="shared" si="5"/>
        <v>4.1000000000000227</v>
      </c>
      <c r="F44" s="17" t="s">
        <v>795</v>
      </c>
      <c r="G44" s="46" t="s">
        <v>494</v>
      </c>
      <c r="H44" s="47" t="s">
        <v>471</v>
      </c>
      <c r="I44" s="46" t="s">
        <v>499</v>
      </c>
      <c r="J44" s="48" t="str">
        <f t="shared" si="6"/>
        <v>X,R</v>
      </c>
    </row>
    <row r="45" spans="1:10" ht="17" thickBot="1" x14ac:dyDescent="0.25">
      <c r="A45" s="19">
        <v>3.0208333333333333E-3</v>
      </c>
      <c r="B45" s="20">
        <v>3.127314814814815E-3</v>
      </c>
      <c r="C45" s="72">
        <f t="shared" si="7"/>
        <v>261</v>
      </c>
      <c r="D45" s="72">
        <f t="shared" si="4"/>
        <v>270.2</v>
      </c>
      <c r="E45" s="72">
        <f t="shared" si="5"/>
        <v>9.1999999999999886</v>
      </c>
      <c r="F45" s="17" t="s">
        <v>796</v>
      </c>
      <c r="G45" s="46" t="s">
        <v>127</v>
      </c>
      <c r="H45" s="47" t="s">
        <v>9</v>
      </c>
      <c r="I45" s="46" t="s">
        <v>491</v>
      </c>
      <c r="J45" s="48" t="str">
        <f t="shared" si="6"/>
        <v>V,P</v>
      </c>
    </row>
    <row r="46" spans="1:10" ht="17" thickBot="1" x14ac:dyDescent="0.25">
      <c r="A46" s="19">
        <v>3.127314814814815E-3</v>
      </c>
      <c r="B46" s="20">
        <v>3.2511574074074075E-3</v>
      </c>
      <c r="C46" s="72">
        <f t="shared" si="7"/>
        <v>270.2</v>
      </c>
      <c r="D46" s="72">
        <f t="shared" si="4"/>
        <v>280.89999999999998</v>
      </c>
      <c r="E46" s="72">
        <f t="shared" si="5"/>
        <v>10.699999999999989</v>
      </c>
      <c r="F46" s="17" t="s">
        <v>797</v>
      </c>
      <c r="G46" s="46" t="s">
        <v>14</v>
      </c>
      <c r="H46" s="47" t="s">
        <v>504</v>
      </c>
      <c r="I46" s="46" t="s">
        <v>504</v>
      </c>
      <c r="J46" s="48" t="str">
        <f t="shared" si="6"/>
        <v>ALL,M</v>
      </c>
    </row>
    <row r="47" spans="1:10" ht="17" thickBot="1" x14ac:dyDescent="0.25">
      <c r="A47" s="19">
        <v>3.2511574074074075E-3</v>
      </c>
      <c r="B47" s="20">
        <v>3.2754629629629631E-3</v>
      </c>
      <c r="C47" s="72">
        <f t="shared" si="7"/>
        <v>280.89999999999998</v>
      </c>
      <c r="D47" s="72">
        <f t="shared" si="4"/>
        <v>283</v>
      </c>
      <c r="E47" s="72">
        <f t="shared" si="5"/>
        <v>2.1000000000000227</v>
      </c>
      <c r="F47" s="17" t="s">
        <v>798</v>
      </c>
      <c r="G47" s="46" t="s">
        <v>14</v>
      </c>
      <c r="H47" s="47"/>
      <c r="I47" s="46"/>
      <c r="J47" s="48" t="str">
        <f t="shared" si="6"/>
        <v>ALL,</v>
      </c>
    </row>
    <row r="48" spans="1:10" ht="17" thickBot="1" x14ac:dyDescent="0.25">
      <c r="A48" s="19">
        <v>3.2754629629629631E-3</v>
      </c>
      <c r="B48" s="20">
        <v>3.2986111111111111E-3</v>
      </c>
      <c r="C48" s="72">
        <f t="shared" si="7"/>
        <v>283</v>
      </c>
      <c r="D48" s="72">
        <f t="shared" si="4"/>
        <v>285</v>
      </c>
      <c r="E48" s="72">
        <f t="shared" si="5"/>
        <v>2</v>
      </c>
      <c r="F48" s="17" t="s">
        <v>799</v>
      </c>
      <c r="G48" s="46" t="s">
        <v>495</v>
      </c>
      <c r="H48" s="47" t="s">
        <v>471</v>
      </c>
      <c r="I48" s="46" t="s">
        <v>499</v>
      </c>
      <c r="J48" s="48" t="str">
        <f t="shared" si="6"/>
        <v>Z,R</v>
      </c>
    </row>
    <row r="49" spans="1:10" ht="17" thickBot="1" x14ac:dyDescent="0.25">
      <c r="A49" s="19">
        <v>3.2986111111111111E-3</v>
      </c>
      <c r="B49" s="20">
        <v>3.3229166666666667E-3</v>
      </c>
      <c r="C49" s="72">
        <f t="shared" si="7"/>
        <v>285</v>
      </c>
      <c r="D49" s="72">
        <f t="shared" si="4"/>
        <v>287.10000000000002</v>
      </c>
      <c r="E49" s="72">
        <f t="shared" si="5"/>
        <v>2.1000000000000227</v>
      </c>
      <c r="F49" s="17" t="s">
        <v>800</v>
      </c>
      <c r="G49" s="46" t="s">
        <v>494</v>
      </c>
      <c r="H49" s="47" t="s">
        <v>462</v>
      </c>
      <c r="I49" s="46" t="s">
        <v>497</v>
      </c>
      <c r="J49" s="48" t="str">
        <f t="shared" si="6"/>
        <v>X,I</v>
      </c>
    </row>
    <row r="50" spans="1:10" ht="17" thickBot="1" x14ac:dyDescent="0.25">
      <c r="A50" s="19">
        <v>3.3229166666666667E-3</v>
      </c>
      <c r="B50" s="20">
        <v>3.3854166666666668E-3</v>
      </c>
      <c r="C50" s="72">
        <f t="shared" si="7"/>
        <v>287.10000000000002</v>
      </c>
      <c r="D50" s="72">
        <f t="shared" si="4"/>
        <v>292.5</v>
      </c>
      <c r="E50" s="72">
        <f t="shared" si="5"/>
        <v>5.3999999999999773</v>
      </c>
      <c r="F50" s="17" t="s">
        <v>56</v>
      </c>
      <c r="G50" s="46" t="s">
        <v>127</v>
      </c>
      <c r="H50" s="47" t="s">
        <v>467</v>
      </c>
      <c r="I50" s="46" t="s">
        <v>499</v>
      </c>
      <c r="J50" s="48" t="str">
        <f t="shared" si="6"/>
        <v>V,R</v>
      </c>
    </row>
    <row r="51" spans="1:10" ht="17" thickBot="1" x14ac:dyDescent="0.25">
      <c r="A51" s="19">
        <v>3.3854166666666668E-3</v>
      </c>
      <c r="B51" s="20">
        <v>3.8032407407407407E-3</v>
      </c>
      <c r="C51" s="72">
        <f t="shared" si="7"/>
        <v>292.5</v>
      </c>
      <c r="D51" s="72">
        <f t="shared" si="4"/>
        <v>328.6</v>
      </c>
      <c r="E51" s="72">
        <f t="shared" si="5"/>
        <v>36.100000000000023</v>
      </c>
      <c r="F51" s="17" t="s">
        <v>797</v>
      </c>
      <c r="G51" s="46" t="s">
        <v>14</v>
      </c>
      <c r="H51" s="47" t="s">
        <v>504</v>
      </c>
      <c r="I51" s="46" t="s">
        <v>504</v>
      </c>
      <c r="J51" s="48" t="str">
        <f t="shared" si="6"/>
        <v>ALL,M</v>
      </c>
    </row>
    <row r="52" spans="1:10" ht="17" thickBot="1" x14ac:dyDescent="0.25">
      <c r="A52" s="19">
        <v>3.8032407407407407E-3</v>
      </c>
      <c r="B52" s="20">
        <v>3.890046296296296E-3</v>
      </c>
      <c r="C52" s="72">
        <f t="shared" si="7"/>
        <v>328.6</v>
      </c>
      <c r="D52" s="72">
        <f t="shared" si="4"/>
        <v>336.09999999999997</v>
      </c>
      <c r="E52" s="72">
        <f t="shared" si="5"/>
        <v>7.4999999999999432</v>
      </c>
      <c r="F52" s="17" t="s">
        <v>180</v>
      </c>
      <c r="G52" s="46" t="s">
        <v>127</v>
      </c>
      <c r="H52" s="47" t="s">
        <v>479</v>
      </c>
      <c r="I52" s="46" t="s">
        <v>498</v>
      </c>
      <c r="J52" s="48" t="str">
        <f t="shared" si="6"/>
        <v>V,C</v>
      </c>
    </row>
    <row r="53" spans="1:10" ht="17" thickBot="1" x14ac:dyDescent="0.25">
      <c r="A53" s="19">
        <v>3.890046296296296E-3</v>
      </c>
      <c r="B53" s="20">
        <v>3.9351851851851857E-3</v>
      </c>
      <c r="C53" s="72">
        <f t="shared" si="7"/>
        <v>336.09999999999997</v>
      </c>
      <c r="D53" s="72">
        <f t="shared" si="4"/>
        <v>340.00000000000006</v>
      </c>
      <c r="E53" s="72">
        <f t="shared" si="5"/>
        <v>3.9000000000000909</v>
      </c>
      <c r="F53" s="17" t="s">
        <v>801</v>
      </c>
      <c r="G53" s="46" t="s">
        <v>494</v>
      </c>
      <c r="H53" s="47" t="s">
        <v>479</v>
      </c>
      <c r="I53" s="46" t="s">
        <v>498</v>
      </c>
      <c r="J53" s="48" t="str">
        <f t="shared" si="6"/>
        <v>X,C</v>
      </c>
    </row>
    <row r="54" spans="1:10" ht="17" thickBot="1" x14ac:dyDescent="0.25">
      <c r="A54" s="19">
        <v>3.9351851851851857E-3</v>
      </c>
      <c r="B54" s="20">
        <v>3.9699074074074072E-3</v>
      </c>
      <c r="C54" s="72">
        <f t="shared" si="7"/>
        <v>340.00000000000006</v>
      </c>
      <c r="D54" s="72">
        <f t="shared" si="4"/>
        <v>343</v>
      </c>
      <c r="E54" s="72">
        <f t="shared" si="5"/>
        <v>2.9999999999999432</v>
      </c>
      <c r="F54" s="17" t="s">
        <v>802</v>
      </c>
      <c r="G54" s="43" t="s">
        <v>128</v>
      </c>
      <c r="H54" s="47" t="s">
        <v>479</v>
      </c>
      <c r="I54" s="46" t="s">
        <v>498</v>
      </c>
      <c r="J54" s="48" t="str">
        <f t="shared" si="6"/>
        <v>W,C</v>
      </c>
    </row>
    <row r="55" spans="1:10" ht="17" thickBot="1" x14ac:dyDescent="0.25">
      <c r="A55" s="19">
        <v>3.9479166666666673E-3</v>
      </c>
      <c r="B55" s="20">
        <v>3.9710648148148153E-3</v>
      </c>
      <c r="C55" s="72">
        <f t="shared" si="7"/>
        <v>341.10000000000008</v>
      </c>
      <c r="D55" s="72">
        <f t="shared" si="4"/>
        <v>343.1</v>
      </c>
      <c r="E55" s="72">
        <f t="shared" si="5"/>
        <v>1.9999999999999432</v>
      </c>
      <c r="F55" s="17" t="s">
        <v>803</v>
      </c>
      <c r="G55" s="46" t="s">
        <v>494</v>
      </c>
      <c r="H55" s="47"/>
      <c r="I55" s="46"/>
      <c r="J55" s="48" t="str">
        <f t="shared" si="6"/>
        <v>X,</v>
      </c>
    </row>
    <row r="56" spans="1:10" ht="17" thickBot="1" x14ac:dyDescent="0.25">
      <c r="A56" s="19">
        <v>3.9710648148148153E-3</v>
      </c>
      <c r="B56" s="20">
        <v>4.0289351851851849E-3</v>
      </c>
      <c r="C56" s="72">
        <f t="shared" si="7"/>
        <v>343.1</v>
      </c>
      <c r="D56" s="72">
        <f t="shared" si="4"/>
        <v>348.09999999999997</v>
      </c>
      <c r="E56" s="72">
        <f t="shared" si="5"/>
        <v>4.9999999999999432</v>
      </c>
      <c r="F56" s="17" t="s">
        <v>804</v>
      </c>
      <c r="G56" s="43" t="s">
        <v>128</v>
      </c>
      <c r="H56" s="47" t="s">
        <v>479</v>
      </c>
      <c r="I56" s="46" t="s">
        <v>498</v>
      </c>
      <c r="J56" s="48" t="str">
        <f t="shared" si="6"/>
        <v>W,C</v>
      </c>
    </row>
    <row r="57" spans="1:10" ht="17" thickBot="1" x14ac:dyDescent="0.25">
      <c r="A57" s="19">
        <v>4.0289351851851849E-3</v>
      </c>
      <c r="B57" s="20">
        <v>4.168981481481481E-3</v>
      </c>
      <c r="C57" s="72">
        <f t="shared" si="7"/>
        <v>348.09999999999997</v>
      </c>
      <c r="D57" s="72">
        <f t="shared" si="4"/>
        <v>360.19999999999993</v>
      </c>
      <c r="E57" s="72">
        <f t="shared" si="5"/>
        <v>12.099999999999966</v>
      </c>
      <c r="F57" s="17" t="s">
        <v>805</v>
      </c>
      <c r="G57" s="46" t="s">
        <v>494</v>
      </c>
      <c r="H57" s="47" t="s">
        <v>479</v>
      </c>
      <c r="I57" s="46" t="s">
        <v>498</v>
      </c>
      <c r="J57" s="48" t="str">
        <f t="shared" si="6"/>
        <v>X,C</v>
      </c>
    </row>
    <row r="58" spans="1:10" ht="17" thickBot="1" x14ac:dyDescent="0.25">
      <c r="A58" s="19">
        <v>4.168981481481481E-3</v>
      </c>
      <c r="B58" s="20">
        <v>4.208333333333333E-3</v>
      </c>
      <c r="C58" s="72">
        <f t="shared" si="7"/>
        <v>360.19999999999993</v>
      </c>
      <c r="D58" s="72">
        <f t="shared" si="4"/>
        <v>363.59999999999997</v>
      </c>
      <c r="E58" s="72">
        <f t="shared" si="5"/>
        <v>3.4000000000000341</v>
      </c>
      <c r="F58" s="17" t="s">
        <v>806</v>
      </c>
      <c r="G58" s="46" t="s">
        <v>495</v>
      </c>
      <c r="H58" s="47" t="s">
        <v>482</v>
      </c>
      <c r="I58" s="46" t="s">
        <v>498</v>
      </c>
      <c r="J58" s="48" t="str">
        <f t="shared" si="6"/>
        <v>Z,C</v>
      </c>
    </row>
    <row r="59" spans="1:10" ht="17" thickBot="1" x14ac:dyDescent="0.25">
      <c r="A59" s="19">
        <v>4.208333333333333E-3</v>
      </c>
      <c r="B59" s="20">
        <v>4.2581018518518523E-3</v>
      </c>
      <c r="C59" s="72">
        <f t="shared" si="7"/>
        <v>363.59999999999997</v>
      </c>
      <c r="D59" s="72">
        <f t="shared" si="4"/>
        <v>367.90000000000003</v>
      </c>
      <c r="E59" s="72">
        <f t="shared" si="5"/>
        <v>4.3000000000000682</v>
      </c>
      <c r="F59" s="17" t="s">
        <v>807</v>
      </c>
      <c r="G59" s="46" t="s">
        <v>494</v>
      </c>
      <c r="H59" s="47" t="s">
        <v>479</v>
      </c>
      <c r="I59" s="46" t="s">
        <v>498</v>
      </c>
      <c r="J59" s="48" t="str">
        <f t="shared" si="6"/>
        <v>X,C</v>
      </c>
    </row>
    <row r="60" spans="1:10" ht="17" thickBot="1" x14ac:dyDescent="0.25">
      <c r="A60" s="19">
        <v>4.2581018518518523E-3</v>
      </c>
      <c r="B60" s="20">
        <v>4.2824074074074075E-3</v>
      </c>
      <c r="C60" s="72">
        <f t="shared" si="7"/>
        <v>367.90000000000003</v>
      </c>
      <c r="D60" s="72">
        <f t="shared" si="4"/>
        <v>370</v>
      </c>
      <c r="E60" s="72">
        <f t="shared" si="5"/>
        <v>2.0999999999999659</v>
      </c>
      <c r="F60" s="17" t="s">
        <v>808</v>
      </c>
      <c r="G60" s="46" t="s">
        <v>494</v>
      </c>
      <c r="H60" s="47" t="s">
        <v>462</v>
      </c>
      <c r="I60" s="46" t="s">
        <v>497</v>
      </c>
      <c r="J60" s="48" t="str">
        <f t="shared" si="6"/>
        <v>X,I</v>
      </c>
    </row>
    <row r="61" spans="1:10" ht="17" thickBot="1" x14ac:dyDescent="0.25">
      <c r="A61" s="19">
        <v>4.2824074074074075E-3</v>
      </c>
      <c r="B61" s="20">
        <v>4.3749999999999995E-3</v>
      </c>
      <c r="C61" s="72">
        <f t="shared" si="7"/>
        <v>370</v>
      </c>
      <c r="D61" s="72">
        <f t="shared" si="4"/>
        <v>377.99999999999994</v>
      </c>
      <c r="E61" s="72">
        <f t="shared" si="5"/>
        <v>7.9999999999999432</v>
      </c>
      <c r="F61" s="17" t="s">
        <v>809</v>
      </c>
      <c r="G61" s="46" t="s">
        <v>127</v>
      </c>
      <c r="H61" s="47" t="s">
        <v>475</v>
      </c>
      <c r="I61" s="46" t="s">
        <v>498</v>
      </c>
      <c r="J61" s="48" t="str">
        <f t="shared" si="6"/>
        <v>V,C</v>
      </c>
    </row>
    <row r="62" spans="1:10" ht="17" thickBot="1" x14ac:dyDescent="0.25">
      <c r="A62" s="19">
        <v>4.3449074074074076E-3</v>
      </c>
      <c r="B62" s="20">
        <v>4.363425925925926E-3</v>
      </c>
      <c r="C62" s="72">
        <f t="shared" si="7"/>
        <v>375.40000000000003</v>
      </c>
      <c r="D62" s="72">
        <f t="shared" si="4"/>
        <v>377</v>
      </c>
      <c r="E62" s="72">
        <f t="shared" si="5"/>
        <v>1.5999999999999659</v>
      </c>
      <c r="F62" s="17" t="s">
        <v>810</v>
      </c>
      <c r="G62" s="43" t="s">
        <v>128</v>
      </c>
      <c r="H62" s="47" t="s">
        <v>479</v>
      </c>
      <c r="I62" s="46" t="s">
        <v>498</v>
      </c>
      <c r="J62" s="48" t="str">
        <f t="shared" si="6"/>
        <v>W,C</v>
      </c>
    </row>
    <row r="63" spans="1:10" ht="17" thickBot="1" x14ac:dyDescent="0.25">
      <c r="A63" s="19">
        <v>4.363425925925926E-3</v>
      </c>
      <c r="B63" s="20">
        <v>4.5335648148148149E-3</v>
      </c>
      <c r="C63" s="72">
        <f t="shared" si="7"/>
        <v>377</v>
      </c>
      <c r="D63" s="72">
        <f t="shared" si="4"/>
        <v>391.7</v>
      </c>
      <c r="E63" s="72">
        <f t="shared" si="5"/>
        <v>14.699999999999989</v>
      </c>
      <c r="F63" s="17" t="s">
        <v>175</v>
      </c>
      <c r="G63" s="46" t="s">
        <v>14</v>
      </c>
      <c r="H63" s="47" t="s">
        <v>504</v>
      </c>
      <c r="I63" s="46" t="s">
        <v>504</v>
      </c>
      <c r="J63" s="48" t="str">
        <f t="shared" si="6"/>
        <v>ALL,M</v>
      </c>
    </row>
    <row r="64" spans="1:10" ht="17" thickBot="1" x14ac:dyDescent="0.25">
      <c r="A64" s="19">
        <v>4.5335648148148149E-3</v>
      </c>
      <c r="B64" s="20">
        <v>4.5486111111111109E-3</v>
      </c>
      <c r="C64" s="72">
        <f t="shared" si="7"/>
        <v>391.7</v>
      </c>
      <c r="D64" s="72">
        <f t="shared" si="4"/>
        <v>393</v>
      </c>
      <c r="E64" s="72">
        <f t="shared" si="5"/>
        <v>1.3000000000000114</v>
      </c>
      <c r="F64" s="17" t="s">
        <v>95</v>
      </c>
      <c r="G64" s="46" t="s">
        <v>495</v>
      </c>
      <c r="H64" s="47" t="s">
        <v>479</v>
      </c>
      <c r="I64" s="46" t="s">
        <v>498</v>
      </c>
      <c r="J64" s="48" t="str">
        <f t="shared" si="6"/>
        <v>Z,C</v>
      </c>
    </row>
    <row r="65" spans="1:10" ht="17" thickBot="1" x14ac:dyDescent="0.25">
      <c r="A65" s="19">
        <v>4.5486111111111109E-3</v>
      </c>
      <c r="B65" s="20">
        <v>4.6388888888888886E-3</v>
      </c>
      <c r="C65" s="72">
        <f t="shared" si="7"/>
        <v>393</v>
      </c>
      <c r="D65" s="72">
        <f t="shared" si="4"/>
        <v>400.79999999999995</v>
      </c>
      <c r="E65" s="72">
        <f t="shared" si="5"/>
        <v>7.7999999999999545</v>
      </c>
      <c r="F65" s="17" t="s">
        <v>811</v>
      </c>
      <c r="G65" s="46" t="s">
        <v>127</v>
      </c>
      <c r="H65" s="47" t="s">
        <v>462</v>
      </c>
      <c r="I65" s="46" t="s">
        <v>497</v>
      </c>
      <c r="J65" s="48" t="str">
        <f t="shared" si="6"/>
        <v>V,I</v>
      </c>
    </row>
    <row r="66" spans="1:10" ht="17" thickBot="1" x14ac:dyDescent="0.25">
      <c r="A66" s="19">
        <v>4.6388888888888886E-3</v>
      </c>
      <c r="B66" s="20">
        <v>4.665509259259259E-3</v>
      </c>
      <c r="C66" s="72">
        <f t="shared" si="7"/>
        <v>400.79999999999995</v>
      </c>
      <c r="D66" s="72">
        <f t="shared" ref="D66:D97" si="8">SUM(B66*86400)</f>
        <v>403.09999999999997</v>
      </c>
      <c r="E66" s="72">
        <f t="shared" ref="E66:E97" si="9">SUM(D66-C66)</f>
        <v>2.3000000000000114</v>
      </c>
      <c r="F66" s="17" t="s">
        <v>205</v>
      </c>
      <c r="G66" s="43" t="s">
        <v>128</v>
      </c>
      <c r="H66" s="47" t="s">
        <v>467</v>
      </c>
      <c r="I66" s="46" t="s">
        <v>499</v>
      </c>
      <c r="J66" s="48" t="str">
        <f t="shared" ref="J66:J97" si="10">CONCATENATE(G66,",", I66)</f>
        <v>W,R</v>
      </c>
    </row>
    <row r="67" spans="1:10" ht="17" thickBot="1" x14ac:dyDescent="0.25">
      <c r="A67" s="19">
        <v>4.665509259259259E-3</v>
      </c>
      <c r="B67" s="20">
        <v>4.6874999999999998E-3</v>
      </c>
      <c r="C67" s="72">
        <f t="shared" ref="C67:C98" si="11">SUM(A67*86400)</f>
        <v>403.09999999999997</v>
      </c>
      <c r="D67" s="72">
        <f t="shared" si="8"/>
        <v>405</v>
      </c>
      <c r="E67" s="72">
        <f t="shared" si="9"/>
        <v>1.9000000000000341</v>
      </c>
      <c r="F67" s="17" t="s">
        <v>812</v>
      </c>
      <c r="G67" s="46" t="s">
        <v>127</v>
      </c>
      <c r="H67" s="47" t="s">
        <v>504</v>
      </c>
      <c r="I67" s="46" t="s">
        <v>504</v>
      </c>
      <c r="J67" s="48" t="str">
        <f t="shared" si="10"/>
        <v>V,M</v>
      </c>
    </row>
    <row r="68" spans="1:10" ht="17" thickBot="1" x14ac:dyDescent="0.25">
      <c r="A68" s="19">
        <v>4.6874999999999998E-3</v>
      </c>
      <c r="B68" s="20">
        <v>4.7303240740740734E-3</v>
      </c>
      <c r="C68" s="72">
        <f t="shared" si="11"/>
        <v>405</v>
      </c>
      <c r="D68" s="72">
        <f t="shared" si="8"/>
        <v>408.69999999999993</v>
      </c>
      <c r="E68" s="72">
        <f t="shared" si="9"/>
        <v>3.6999999999999318</v>
      </c>
      <c r="F68" s="17" t="s">
        <v>813</v>
      </c>
      <c r="G68" s="46" t="s">
        <v>494</v>
      </c>
      <c r="H68" s="47" t="s">
        <v>479</v>
      </c>
      <c r="I68" s="46" t="s">
        <v>498</v>
      </c>
      <c r="J68" s="48" t="str">
        <f t="shared" si="10"/>
        <v>X,C</v>
      </c>
    </row>
    <row r="69" spans="1:10" ht="17" thickBot="1" x14ac:dyDescent="0.25">
      <c r="A69" s="19">
        <v>4.7303240740740734E-3</v>
      </c>
      <c r="B69" s="20">
        <v>4.7916666666666672E-3</v>
      </c>
      <c r="C69" s="72">
        <f t="shared" si="11"/>
        <v>408.69999999999993</v>
      </c>
      <c r="D69" s="72">
        <f t="shared" si="8"/>
        <v>414.00000000000006</v>
      </c>
      <c r="E69" s="72">
        <f t="shared" si="9"/>
        <v>5.3000000000001251</v>
      </c>
      <c r="F69" s="17" t="s">
        <v>25</v>
      </c>
      <c r="G69" s="46" t="s">
        <v>127</v>
      </c>
      <c r="H69" s="47"/>
      <c r="I69" s="46"/>
      <c r="J69" s="48" t="str">
        <f t="shared" si="10"/>
        <v>V,</v>
      </c>
    </row>
    <row r="70" spans="1:10" ht="17" thickBot="1" x14ac:dyDescent="0.25">
      <c r="A70" s="19">
        <v>4.7916666666666672E-3</v>
      </c>
      <c r="B70" s="20">
        <v>4.8148148148148152E-3</v>
      </c>
      <c r="C70" s="72">
        <f t="shared" si="11"/>
        <v>414.00000000000006</v>
      </c>
      <c r="D70" s="72">
        <f t="shared" si="8"/>
        <v>416.00000000000006</v>
      </c>
      <c r="E70" s="72">
        <f t="shared" si="9"/>
        <v>2</v>
      </c>
      <c r="F70" s="17" t="s">
        <v>814</v>
      </c>
      <c r="G70" s="46" t="s">
        <v>127</v>
      </c>
      <c r="H70" s="47" t="s">
        <v>460</v>
      </c>
      <c r="I70" s="46" t="s">
        <v>497</v>
      </c>
      <c r="J70" s="48" t="str">
        <f t="shared" si="10"/>
        <v>V,I</v>
      </c>
    </row>
    <row r="71" spans="1:10" ht="17" thickBot="1" x14ac:dyDescent="0.25">
      <c r="A71" s="19">
        <v>4.8148148148148152E-3</v>
      </c>
      <c r="B71" s="20">
        <v>4.8379629629629632E-3</v>
      </c>
      <c r="C71" s="72">
        <f t="shared" si="11"/>
        <v>416.00000000000006</v>
      </c>
      <c r="D71" s="72">
        <f t="shared" si="8"/>
        <v>418</v>
      </c>
      <c r="E71" s="72">
        <f t="shared" si="9"/>
        <v>1.9999999999999432</v>
      </c>
      <c r="F71" s="17" t="s">
        <v>197</v>
      </c>
      <c r="G71" s="46" t="s">
        <v>495</v>
      </c>
      <c r="H71" s="47" t="s">
        <v>467</v>
      </c>
      <c r="I71" s="46" t="s">
        <v>499</v>
      </c>
      <c r="J71" s="48" t="str">
        <f t="shared" si="10"/>
        <v>Z,R</v>
      </c>
    </row>
    <row r="72" spans="1:10" ht="17" thickBot="1" x14ac:dyDescent="0.25">
      <c r="A72" s="19">
        <v>4.8379629629629632E-3</v>
      </c>
      <c r="B72" s="20">
        <v>4.9537037037037041E-3</v>
      </c>
      <c r="C72" s="72">
        <f t="shared" si="11"/>
        <v>418</v>
      </c>
      <c r="D72" s="72">
        <f t="shared" si="8"/>
        <v>428.00000000000006</v>
      </c>
      <c r="E72" s="72">
        <f t="shared" si="9"/>
        <v>10.000000000000057</v>
      </c>
      <c r="F72" s="17" t="s">
        <v>815</v>
      </c>
      <c r="G72" s="46" t="s">
        <v>494</v>
      </c>
      <c r="H72" s="47" t="s">
        <v>462</v>
      </c>
      <c r="I72" s="46" t="s">
        <v>497</v>
      </c>
      <c r="J72" s="48" t="str">
        <f t="shared" si="10"/>
        <v>X,I</v>
      </c>
    </row>
    <row r="73" spans="1:10" ht="17" thickBot="1" x14ac:dyDescent="0.25">
      <c r="A73" s="19">
        <v>4.9537037037037041E-3</v>
      </c>
      <c r="B73" s="20">
        <v>4.9768518518518521E-3</v>
      </c>
      <c r="C73" s="72">
        <f t="shared" si="11"/>
        <v>428.00000000000006</v>
      </c>
      <c r="D73" s="72">
        <f t="shared" si="8"/>
        <v>430</v>
      </c>
      <c r="E73" s="72">
        <f t="shared" si="9"/>
        <v>1.9999999999999432</v>
      </c>
      <c r="F73" s="17" t="s">
        <v>56</v>
      </c>
      <c r="G73" s="46" t="s">
        <v>495</v>
      </c>
      <c r="H73" s="47" t="s">
        <v>467</v>
      </c>
      <c r="I73" s="46" t="s">
        <v>499</v>
      </c>
      <c r="J73" s="48" t="str">
        <f t="shared" si="10"/>
        <v>Z,R</v>
      </c>
    </row>
    <row r="74" spans="1:10" ht="17" thickBot="1" x14ac:dyDescent="0.25">
      <c r="A74" s="19">
        <v>4.9768518518518521E-3</v>
      </c>
      <c r="B74" s="20">
        <v>5.0543981481481481E-3</v>
      </c>
      <c r="C74" s="72">
        <f t="shared" si="11"/>
        <v>430</v>
      </c>
      <c r="D74" s="72">
        <f t="shared" si="8"/>
        <v>436.7</v>
      </c>
      <c r="E74" s="72">
        <f t="shared" si="9"/>
        <v>6.6999999999999886</v>
      </c>
      <c r="F74" s="17" t="s">
        <v>816</v>
      </c>
      <c r="G74" s="46" t="s">
        <v>494</v>
      </c>
      <c r="H74" s="47" t="s">
        <v>479</v>
      </c>
      <c r="I74" s="46" t="s">
        <v>498</v>
      </c>
      <c r="J74" s="48" t="str">
        <f t="shared" si="10"/>
        <v>X,C</v>
      </c>
    </row>
    <row r="75" spans="1:10" ht="17" thickBot="1" x14ac:dyDescent="0.25">
      <c r="A75" s="19">
        <v>5.0543981481481481E-3</v>
      </c>
      <c r="B75" s="20">
        <v>5.5555555555555558E-3</v>
      </c>
      <c r="C75" s="72">
        <f t="shared" si="11"/>
        <v>436.7</v>
      </c>
      <c r="D75" s="72">
        <f t="shared" si="8"/>
        <v>480</v>
      </c>
      <c r="E75" s="72">
        <f t="shared" si="9"/>
        <v>43.300000000000011</v>
      </c>
      <c r="F75" s="17" t="s">
        <v>797</v>
      </c>
      <c r="G75" s="46" t="s">
        <v>14</v>
      </c>
      <c r="H75" s="47" t="s">
        <v>504</v>
      </c>
      <c r="I75" s="46" t="s">
        <v>504</v>
      </c>
      <c r="J75" s="48" t="str">
        <f t="shared" si="10"/>
        <v>ALL,M</v>
      </c>
    </row>
    <row r="76" spans="1:10" ht="17" thickBot="1" x14ac:dyDescent="0.25">
      <c r="A76" s="19">
        <v>5.5775462962962957E-3</v>
      </c>
      <c r="B76" s="20">
        <v>5.6724537037037039E-3</v>
      </c>
      <c r="C76" s="72">
        <f t="shared" si="11"/>
        <v>481.9</v>
      </c>
      <c r="D76" s="72">
        <f t="shared" si="8"/>
        <v>490.1</v>
      </c>
      <c r="E76" s="72">
        <f t="shared" si="9"/>
        <v>8.2000000000000455</v>
      </c>
      <c r="F76" s="17" t="s">
        <v>817</v>
      </c>
      <c r="G76" s="46" t="s">
        <v>127</v>
      </c>
      <c r="H76" s="47" t="s">
        <v>477</v>
      </c>
      <c r="I76" s="46" t="s">
        <v>498</v>
      </c>
      <c r="J76" s="48" t="str">
        <f t="shared" si="10"/>
        <v>V,C</v>
      </c>
    </row>
    <row r="77" spans="1:10" ht="17" thickBot="1" x14ac:dyDescent="0.25">
      <c r="A77" s="19">
        <v>5.6724537037037039E-3</v>
      </c>
      <c r="B77" s="20">
        <v>5.7407407407407416E-3</v>
      </c>
      <c r="C77" s="72">
        <f t="shared" si="11"/>
        <v>490.1</v>
      </c>
      <c r="D77" s="72">
        <f t="shared" si="8"/>
        <v>496.00000000000006</v>
      </c>
      <c r="E77" s="72">
        <f t="shared" si="9"/>
        <v>5.9000000000000341</v>
      </c>
      <c r="F77" s="17" t="s">
        <v>818</v>
      </c>
      <c r="G77" s="46" t="s">
        <v>494</v>
      </c>
      <c r="H77" s="47" t="s">
        <v>479</v>
      </c>
      <c r="I77" s="46" t="s">
        <v>498</v>
      </c>
      <c r="J77" s="48" t="str">
        <f t="shared" si="10"/>
        <v>X,C</v>
      </c>
    </row>
    <row r="78" spans="1:10" ht="17" thickBot="1" x14ac:dyDescent="0.25">
      <c r="A78" s="19">
        <v>5.7407407407407416E-3</v>
      </c>
      <c r="B78" s="20">
        <v>5.7523148148148143E-3</v>
      </c>
      <c r="C78" s="72">
        <f t="shared" si="11"/>
        <v>496.00000000000006</v>
      </c>
      <c r="D78" s="72">
        <f t="shared" si="8"/>
        <v>496.99999999999994</v>
      </c>
      <c r="E78" s="72">
        <f t="shared" si="9"/>
        <v>0.99999999999988631</v>
      </c>
      <c r="F78" s="17" t="s">
        <v>56</v>
      </c>
      <c r="G78" s="46" t="s">
        <v>127</v>
      </c>
      <c r="H78" s="47"/>
      <c r="I78" s="46"/>
      <c r="J78" s="48" t="str">
        <f t="shared" si="10"/>
        <v>V,</v>
      </c>
    </row>
    <row r="79" spans="1:10" ht="17" thickBot="1" x14ac:dyDescent="0.25">
      <c r="A79" s="19">
        <v>5.7546296296296304E-3</v>
      </c>
      <c r="B79" s="20">
        <v>5.7824074074074071E-3</v>
      </c>
      <c r="C79" s="72">
        <f t="shared" si="11"/>
        <v>497.20000000000005</v>
      </c>
      <c r="D79" s="72">
        <f t="shared" si="8"/>
        <v>499.59999999999997</v>
      </c>
      <c r="E79" s="72">
        <f t="shared" si="9"/>
        <v>2.3999999999999204</v>
      </c>
      <c r="F79" s="17" t="s">
        <v>819</v>
      </c>
      <c r="G79" s="46" t="s">
        <v>494</v>
      </c>
      <c r="H79" s="47" t="s">
        <v>460</v>
      </c>
      <c r="I79" s="46" t="s">
        <v>497</v>
      </c>
      <c r="J79" s="48" t="str">
        <f t="shared" si="10"/>
        <v>X,I</v>
      </c>
    </row>
    <row r="80" spans="1:10" ht="17" thickBot="1" x14ac:dyDescent="0.25">
      <c r="A80" s="19">
        <v>5.7824074074074071E-3</v>
      </c>
      <c r="B80" s="20">
        <v>5.7974537037037031E-3</v>
      </c>
      <c r="C80" s="72">
        <f t="shared" si="11"/>
        <v>499.59999999999997</v>
      </c>
      <c r="D80" s="72">
        <f t="shared" si="8"/>
        <v>500.89999999999992</v>
      </c>
      <c r="E80" s="72">
        <f t="shared" si="9"/>
        <v>1.2999999999999545</v>
      </c>
      <c r="F80" s="17" t="s">
        <v>820</v>
      </c>
      <c r="G80" s="46" t="s">
        <v>127</v>
      </c>
      <c r="H80" s="47" t="s">
        <v>479</v>
      </c>
      <c r="I80" s="46" t="s">
        <v>498</v>
      </c>
      <c r="J80" s="48" t="str">
        <f t="shared" si="10"/>
        <v>V,C</v>
      </c>
    </row>
    <row r="81" spans="1:10" ht="17" thickBot="1" x14ac:dyDescent="0.25">
      <c r="A81" s="19">
        <v>5.7974537037037031E-3</v>
      </c>
      <c r="B81" s="20">
        <v>5.9861111111111113E-3</v>
      </c>
      <c r="C81" s="72">
        <f t="shared" si="11"/>
        <v>500.89999999999992</v>
      </c>
      <c r="D81" s="72">
        <f t="shared" si="8"/>
        <v>517.20000000000005</v>
      </c>
      <c r="E81" s="72">
        <f t="shared" si="9"/>
        <v>16.300000000000125</v>
      </c>
      <c r="F81" s="17" t="s">
        <v>821</v>
      </c>
      <c r="G81" s="46" t="s">
        <v>14</v>
      </c>
      <c r="H81" s="47" t="s">
        <v>504</v>
      </c>
      <c r="I81" s="46" t="s">
        <v>504</v>
      </c>
      <c r="J81" s="48" t="str">
        <f t="shared" si="10"/>
        <v>ALL,M</v>
      </c>
    </row>
    <row r="82" spans="1:10" ht="17" thickBot="1" x14ac:dyDescent="0.25">
      <c r="A82" s="19">
        <v>5.9861111111111113E-3</v>
      </c>
      <c r="B82" s="20">
        <v>6.0069444444444441E-3</v>
      </c>
      <c r="C82" s="72">
        <f t="shared" si="11"/>
        <v>517.20000000000005</v>
      </c>
      <c r="D82" s="72">
        <f t="shared" si="8"/>
        <v>519</v>
      </c>
      <c r="E82" s="72">
        <f t="shared" si="9"/>
        <v>1.7999999999999545</v>
      </c>
      <c r="F82" s="17" t="s">
        <v>822</v>
      </c>
      <c r="G82" s="46" t="s">
        <v>494</v>
      </c>
      <c r="H82" s="47" t="s">
        <v>467</v>
      </c>
      <c r="I82" s="46" t="s">
        <v>499</v>
      </c>
      <c r="J82" s="48" t="str">
        <f t="shared" si="10"/>
        <v>X,R</v>
      </c>
    </row>
    <row r="83" spans="1:10" ht="17" thickBot="1" x14ac:dyDescent="0.25">
      <c r="A83" s="19">
        <v>6.0381944444444441E-3</v>
      </c>
      <c r="B83" s="20">
        <v>6.1469907407407411E-3</v>
      </c>
      <c r="C83" s="72">
        <f t="shared" si="11"/>
        <v>521.69999999999993</v>
      </c>
      <c r="D83" s="72">
        <f t="shared" si="8"/>
        <v>531.1</v>
      </c>
      <c r="E83" s="72">
        <f t="shared" si="9"/>
        <v>9.4000000000000909</v>
      </c>
      <c r="F83" s="17" t="s">
        <v>823</v>
      </c>
      <c r="G83" s="46" t="s">
        <v>127</v>
      </c>
      <c r="H83" s="47" t="s">
        <v>462</v>
      </c>
      <c r="I83" s="46" t="s">
        <v>497</v>
      </c>
      <c r="J83" s="48" t="str">
        <f t="shared" si="10"/>
        <v>V,I</v>
      </c>
    </row>
    <row r="84" spans="1:10" ht="17" thickBot="1" x14ac:dyDescent="0.25">
      <c r="A84" s="19">
        <v>6.145833333333333E-3</v>
      </c>
      <c r="B84" s="20">
        <v>6.168981481481481E-3</v>
      </c>
      <c r="C84" s="72">
        <f t="shared" si="11"/>
        <v>531</v>
      </c>
      <c r="D84" s="72">
        <f t="shared" si="8"/>
        <v>533</v>
      </c>
      <c r="E84" s="72">
        <f t="shared" si="9"/>
        <v>2</v>
      </c>
      <c r="F84" s="17" t="s">
        <v>824</v>
      </c>
      <c r="G84" s="46" t="s">
        <v>494</v>
      </c>
      <c r="H84" s="47" t="s">
        <v>475</v>
      </c>
      <c r="I84" s="46" t="s">
        <v>498</v>
      </c>
      <c r="J84" s="48" t="str">
        <f t="shared" si="10"/>
        <v>X,C</v>
      </c>
    </row>
    <row r="85" spans="1:10" ht="17" thickBot="1" x14ac:dyDescent="0.25">
      <c r="A85" s="19">
        <v>6.168981481481481E-3</v>
      </c>
      <c r="B85" s="20">
        <v>6.2442129629629627E-3</v>
      </c>
      <c r="C85" s="72">
        <f t="shared" si="11"/>
        <v>533</v>
      </c>
      <c r="D85" s="72">
        <f t="shared" si="8"/>
        <v>539.5</v>
      </c>
      <c r="E85" s="72">
        <f t="shared" si="9"/>
        <v>6.5</v>
      </c>
      <c r="F85" s="17" t="s">
        <v>825</v>
      </c>
      <c r="G85" s="46" t="s">
        <v>500</v>
      </c>
      <c r="H85" s="47" t="s">
        <v>504</v>
      </c>
      <c r="I85" s="46" t="s">
        <v>504</v>
      </c>
      <c r="J85" s="48" t="str">
        <f t="shared" si="10"/>
        <v>SOME,M</v>
      </c>
    </row>
    <row r="86" spans="1:10" ht="17" thickBot="1" x14ac:dyDescent="0.25">
      <c r="A86" s="19">
        <v>6.2442129629629627E-3</v>
      </c>
      <c r="B86" s="20">
        <v>6.2662037037037035E-3</v>
      </c>
      <c r="C86" s="72">
        <f t="shared" si="11"/>
        <v>539.5</v>
      </c>
      <c r="D86" s="72">
        <f t="shared" si="8"/>
        <v>541.4</v>
      </c>
      <c r="E86" s="72">
        <f t="shared" si="9"/>
        <v>1.8999999999999773</v>
      </c>
      <c r="F86" s="17" t="s">
        <v>826</v>
      </c>
      <c r="G86" s="46" t="s">
        <v>494</v>
      </c>
      <c r="H86" s="47" t="s">
        <v>462</v>
      </c>
      <c r="I86" s="46" t="s">
        <v>497</v>
      </c>
      <c r="J86" s="48" t="str">
        <f t="shared" si="10"/>
        <v>X,I</v>
      </c>
    </row>
    <row r="87" spans="1:10" ht="17" thickBot="1" x14ac:dyDescent="0.25">
      <c r="A87" s="19">
        <v>6.2847222222222228E-3</v>
      </c>
      <c r="B87" s="20">
        <v>6.3078703703703708E-3</v>
      </c>
      <c r="C87" s="72">
        <f t="shared" si="11"/>
        <v>543</v>
      </c>
      <c r="D87" s="72">
        <f t="shared" si="8"/>
        <v>545</v>
      </c>
      <c r="E87" s="72">
        <f t="shared" si="9"/>
        <v>2</v>
      </c>
      <c r="F87" s="17" t="s">
        <v>418</v>
      </c>
      <c r="G87" s="46" t="s">
        <v>127</v>
      </c>
      <c r="H87" s="47" t="s">
        <v>462</v>
      </c>
      <c r="I87" s="46" t="s">
        <v>497</v>
      </c>
      <c r="J87" s="48" t="str">
        <f t="shared" si="10"/>
        <v>V,I</v>
      </c>
    </row>
    <row r="88" spans="1:10" ht="17" thickBot="1" x14ac:dyDescent="0.25">
      <c r="A88" s="19">
        <v>6.3078703703703708E-3</v>
      </c>
      <c r="B88" s="20">
        <v>6.3773148148148148E-3</v>
      </c>
      <c r="C88" s="72">
        <f t="shared" si="11"/>
        <v>545</v>
      </c>
      <c r="D88" s="72">
        <f t="shared" si="8"/>
        <v>551</v>
      </c>
      <c r="E88" s="72">
        <f t="shared" si="9"/>
        <v>6</v>
      </c>
      <c r="F88" s="17" t="s">
        <v>827</v>
      </c>
      <c r="G88" s="46" t="s">
        <v>14</v>
      </c>
      <c r="H88" s="47" t="s">
        <v>467</v>
      </c>
      <c r="I88" s="46" t="s">
        <v>499</v>
      </c>
      <c r="J88" s="48" t="str">
        <f t="shared" si="10"/>
        <v>ALL,R</v>
      </c>
    </row>
    <row r="89" spans="1:10" ht="17" thickBot="1" x14ac:dyDescent="0.25">
      <c r="A89" s="19">
        <v>6.3784722222222229E-3</v>
      </c>
      <c r="B89" s="20">
        <v>6.4108796296296301E-3</v>
      </c>
      <c r="C89" s="72">
        <f t="shared" si="11"/>
        <v>551.1</v>
      </c>
      <c r="D89" s="72">
        <f t="shared" si="8"/>
        <v>553.90000000000009</v>
      </c>
      <c r="E89" s="72">
        <f t="shared" si="9"/>
        <v>2.8000000000000682</v>
      </c>
      <c r="F89" s="17" t="s">
        <v>828</v>
      </c>
      <c r="G89" s="46" t="s">
        <v>494</v>
      </c>
      <c r="H89" s="47" t="s">
        <v>479</v>
      </c>
      <c r="I89" s="46" t="s">
        <v>498</v>
      </c>
      <c r="J89" s="48" t="str">
        <f t="shared" si="10"/>
        <v>X,C</v>
      </c>
    </row>
    <row r="90" spans="1:10" ht="17" thickBot="1" x14ac:dyDescent="0.25">
      <c r="A90" s="19">
        <v>6.4108796296296301E-3</v>
      </c>
      <c r="B90" s="20">
        <v>6.4305555555555548E-3</v>
      </c>
      <c r="C90" s="72">
        <f t="shared" si="11"/>
        <v>553.90000000000009</v>
      </c>
      <c r="D90" s="72">
        <f t="shared" si="8"/>
        <v>555.59999999999991</v>
      </c>
      <c r="E90" s="72">
        <f t="shared" si="9"/>
        <v>1.6999999999998181</v>
      </c>
      <c r="F90" s="17" t="s">
        <v>829</v>
      </c>
      <c r="G90" s="46" t="s">
        <v>494</v>
      </c>
      <c r="H90" s="47" t="s">
        <v>482</v>
      </c>
      <c r="I90" s="46" t="s">
        <v>498</v>
      </c>
      <c r="J90" s="48" t="str">
        <f t="shared" si="10"/>
        <v>X,C</v>
      </c>
    </row>
    <row r="91" spans="1:10" ht="17" thickBot="1" x14ac:dyDescent="0.25">
      <c r="A91" s="19">
        <v>6.4305555555555548E-3</v>
      </c>
      <c r="B91" s="20">
        <v>6.5162037037037037E-3</v>
      </c>
      <c r="C91" s="72">
        <f t="shared" si="11"/>
        <v>555.59999999999991</v>
      </c>
      <c r="D91" s="72">
        <f t="shared" si="8"/>
        <v>563</v>
      </c>
      <c r="E91" s="72">
        <f t="shared" si="9"/>
        <v>7.4000000000000909</v>
      </c>
      <c r="F91" s="17" t="s">
        <v>830</v>
      </c>
      <c r="G91" s="46" t="s">
        <v>494</v>
      </c>
      <c r="H91" s="47" t="s">
        <v>479</v>
      </c>
      <c r="I91" s="46" t="s">
        <v>498</v>
      </c>
      <c r="J91" s="48" t="str">
        <f t="shared" si="10"/>
        <v>X,C</v>
      </c>
    </row>
    <row r="92" spans="1:10" ht="17" thickBot="1" x14ac:dyDescent="0.25">
      <c r="A92" s="19">
        <v>6.5162037037037037E-3</v>
      </c>
      <c r="B92" s="20">
        <v>6.5300925925925917E-3</v>
      </c>
      <c r="C92" s="72">
        <f t="shared" si="11"/>
        <v>563</v>
      </c>
      <c r="D92" s="72">
        <f t="shared" si="8"/>
        <v>564.19999999999993</v>
      </c>
      <c r="E92" s="72">
        <f t="shared" si="9"/>
        <v>1.1999999999999318</v>
      </c>
      <c r="F92" s="17" t="s">
        <v>831</v>
      </c>
      <c r="G92" s="46" t="s">
        <v>127</v>
      </c>
      <c r="H92" s="47"/>
      <c r="I92" s="46"/>
      <c r="J92" s="48" t="str">
        <f t="shared" si="10"/>
        <v>V,</v>
      </c>
    </row>
    <row r="93" spans="1:10" ht="17" thickBot="1" x14ac:dyDescent="0.25">
      <c r="A93" s="19">
        <v>6.5300925925925917E-3</v>
      </c>
      <c r="B93" s="20">
        <v>6.6990740740740734E-3</v>
      </c>
      <c r="C93" s="72">
        <f t="shared" si="11"/>
        <v>564.19999999999993</v>
      </c>
      <c r="D93" s="72">
        <f t="shared" si="8"/>
        <v>578.79999999999995</v>
      </c>
      <c r="E93" s="72">
        <f t="shared" si="9"/>
        <v>14.600000000000023</v>
      </c>
      <c r="F93" s="17" t="s">
        <v>832</v>
      </c>
      <c r="G93" s="46" t="s">
        <v>14</v>
      </c>
      <c r="H93" s="47" t="s">
        <v>504</v>
      </c>
      <c r="I93" s="46" t="s">
        <v>504</v>
      </c>
      <c r="J93" s="48" t="str">
        <f t="shared" si="10"/>
        <v>ALL,M</v>
      </c>
    </row>
    <row r="94" spans="1:10" ht="17" thickBot="1" x14ac:dyDescent="0.25">
      <c r="A94" s="19">
        <v>6.6990740740740734E-3</v>
      </c>
      <c r="B94" s="20">
        <v>6.7245370370370367E-3</v>
      </c>
      <c r="C94" s="72">
        <f t="shared" si="11"/>
        <v>578.79999999999995</v>
      </c>
      <c r="D94" s="72">
        <f t="shared" si="8"/>
        <v>581</v>
      </c>
      <c r="E94" s="72">
        <f t="shared" si="9"/>
        <v>2.2000000000000455</v>
      </c>
      <c r="F94" s="17" t="s">
        <v>833</v>
      </c>
      <c r="G94" s="46" t="s">
        <v>494</v>
      </c>
      <c r="H94" s="47" t="s">
        <v>462</v>
      </c>
      <c r="I94" s="46" t="s">
        <v>497</v>
      </c>
      <c r="J94" s="48" t="str">
        <f t="shared" si="10"/>
        <v>X,I</v>
      </c>
    </row>
    <row r="95" spans="1:10" ht="17" thickBot="1" x14ac:dyDescent="0.25">
      <c r="A95" s="19">
        <v>6.7245370370370367E-3</v>
      </c>
      <c r="B95" s="20">
        <v>6.8553240740740736E-3</v>
      </c>
      <c r="C95" s="72">
        <f t="shared" si="11"/>
        <v>581</v>
      </c>
      <c r="D95" s="72">
        <f t="shared" si="8"/>
        <v>592.29999999999995</v>
      </c>
      <c r="E95" s="72">
        <f t="shared" si="9"/>
        <v>11.299999999999955</v>
      </c>
      <c r="F95" s="17" t="s">
        <v>832</v>
      </c>
      <c r="G95" s="46" t="s">
        <v>14</v>
      </c>
      <c r="H95" s="47" t="s">
        <v>504</v>
      </c>
      <c r="I95" s="46" t="s">
        <v>504</v>
      </c>
      <c r="J95" s="48" t="str">
        <f t="shared" si="10"/>
        <v>ALL,M</v>
      </c>
    </row>
    <row r="96" spans="1:10" ht="17" thickBot="1" x14ac:dyDescent="0.25">
      <c r="A96" s="19">
        <v>6.8553240740740736E-3</v>
      </c>
      <c r="B96" s="20">
        <v>6.8854166666666656E-3</v>
      </c>
      <c r="C96" s="72">
        <f t="shared" si="11"/>
        <v>592.29999999999995</v>
      </c>
      <c r="D96" s="72">
        <f t="shared" si="8"/>
        <v>594.89999999999986</v>
      </c>
      <c r="E96" s="72">
        <f t="shared" si="9"/>
        <v>2.5999999999999091</v>
      </c>
      <c r="F96" s="17" t="s">
        <v>834</v>
      </c>
      <c r="G96" s="46" t="s">
        <v>494</v>
      </c>
      <c r="H96" s="47" t="s">
        <v>479</v>
      </c>
      <c r="I96" s="46" t="s">
        <v>498</v>
      </c>
      <c r="J96" s="48" t="str">
        <f t="shared" si="10"/>
        <v>X,C</v>
      </c>
    </row>
    <row r="97" spans="1:10" ht="17" thickBot="1" x14ac:dyDescent="0.25">
      <c r="A97" s="19">
        <v>6.8854166666666656E-3</v>
      </c>
      <c r="B97" s="20">
        <v>6.9097222222222225E-3</v>
      </c>
      <c r="C97" s="72">
        <f t="shared" si="11"/>
        <v>594.89999999999986</v>
      </c>
      <c r="D97" s="72">
        <f t="shared" si="8"/>
        <v>597</v>
      </c>
      <c r="E97" s="72">
        <f t="shared" si="9"/>
        <v>2.1000000000001364</v>
      </c>
      <c r="F97" s="17" t="s">
        <v>835</v>
      </c>
      <c r="G97" s="46" t="s">
        <v>494</v>
      </c>
      <c r="H97" s="47" t="s">
        <v>462</v>
      </c>
      <c r="I97" s="46" t="s">
        <v>497</v>
      </c>
      <c r="J97" s="48" t="str">
        <f t="shared" si="10"/>
        <v>X,I</v>
      </c>
    </row>
    <row r="98" spans="1:10" ht="17" thickBot="1" x14ac:dyDescent="0.25">
      <c r="A98" s="19">
        <v>6.9097222222222225E-3</v>
      </c>
      <c r="B98" s="20">
        <v>6.9328703703703696E-3</v>
      </c>
      <c r="C98" s="72">
        <f t="shared" si="11"/>
        <v>597</v>
      </c>
      <c r="D98" s="72">
        <f t="shared" ref="D98:D120" si="12">SUM(B98*86400)</f>
        <v>598.99999999999989</v>
      </c>
      <c r="E98" s="72">
        <f t="shared" ref="E98:E120" si="13">SUM(D98-C98)</f>
        <v>1.9999999999998863</v>
      </c>
      <c r="F98" s="17" t="s">
        <v>836</v>
      </c>
      <c r="G98" s="46" t="s">
        <v>494</v>
      </c>
      <c r="H98" s="47" t="s">
        <v>467</v>
      </c>
      <c r="I98" s="46" t="s">
        <v>499</v>
      </c>
      <c r="J98" s="48" t="str">
        <f t="shared" ref="J98:J120" si="14">CONCATENATE(G98,",", I98)</f>
        <v>X,R</v>
      </c>
    </row>
    <row r="99" spans="1:10" ht="17" thickBot="1" x14ac:dyDescent="0.25">
      <c r="A99" s="19">
        <v>6.9328703703703696E-3</v>
      </c>
      <c r="B99" s="20">
        <v>6.9560185185185185E-3</v>
      </c>
      <c r="C99" s="72">
        <f t="shared" ref="C99:C120" si="15">SUM(A99*86400)</f>
        <v>598.99999999999989</v>
      </c>
      <c r="D99" s="72">
        <f t="shared" si="12"/>
        <v>601</v>
      </c>
      <c r="E99" s="72">
        <f t="shared" si="13"/>
        <v>2.0000000000001137</v>
      </c>
      <c r="F99" s="17" t="s">
        <v>837</v>
      </c>
      <c r="G99" s="46" t="s">
        <v>494</v>
      </c>
      <c r="H99" s="47" t="s">
        <v>475</v>
      </c>
      <c r="I99" s="46" t="s">
        <v>498</v>
      </c>
      <c r="J99" s="48" t="str">
        <f t="shared" si="14"/>
        <v>X,C</v>
      </c>
    </row>
    <row r="100" spans="1:10" ht="17" thickBot="1" x14ac:dyDescent="0.25">
      <c r="A100" s="19">
        <v>6.9479166666666673E-3</v>
      </c>
      <c r="B100" s="20">
        <v>7.0092592592592593E-3</v>
      </c>
      <c r="C100" s="72">
        <f t="shared" si="15"/>
        <v>600.30000000000007</v>
      </c>
      <c r="D100" s="72">
        <f t="shared" si="12"/>
        <v>605.6</v>
      </c>
      <c r="E100" s="72">
        <f t="shared" si="13"/>
        <v>5.2999999999999545</v>
      </c>
      <c r="F100" s="17" t="s">
        <v>838</v>
      </c>
      <c r="G100" s="46" t="s">
        <v>494</v>
      </c>
      <c r="H100" s="47" t="s">
        <v>479</v>
      </c>
      <c r="I100" s="46" t="s">
        <v>498</v>
      </c>
      <c r="J100" s="48" t="str">
        <f t="shared" si="14"/>
        <v>X,C</v>
      </c>
    </row>
    <row r="101" spans="1:10" ht="17" thickBot="1" x14ac:dyDescent="0.25">
      <c r="A101" s="19">
        <v>7.0092592592592593E-3</v>
      </c>
      <c r="B101" s="20">
        <v>7.0601851851851841E-3</v>
      </c>
      <c r="C101" s="72">
        <f t="shared" si="15"/>
        <v>605.6</v>
      </c>
      <c r="D101" s="72">
        <f t="shared" si="12"/>
        <v>609.99999999999989</v>
      </c>
      <c r="E101" s="72">
        <f t="shared" si="13"/>
        <v>4.3999999999998636</v>
      </c>
      <c r="F101" s="17" t="s">
        <v>839</v>
      </c>
      <c r="G101" s="46" t="s">
        <v>127</v>
      </c>
      <c r="H101" s="47" t="s">
        <v>9</v>
      </c>
      <c r="I101" s="46" t="s">
        <v>491</v>
      </c>
      <c r="J101" s="48" t="str">
        <f t="shared" si="14"/>
        <v>V,P</v>
      </c>
    </row>
    <row r="102" spans="1:10" ht="17" thickBot="1" x14ac:dyDescent="0.25">
      <c r="A102" s="19">
        <v>7.0601851851851841E-3</v>
      </c>
      <c r="B102" s="20">
        <v>7.083333333333333E-3</v>
      </c>
      <c r="C102" s="72">
        <f t="shared" si="15"/>
        <v>609.99999999999989</v>
      </c>
      <c r="D102" s="72">
        <f t="shared" si="12"/>
        <v>612</v>
      </c>
      <c r="E102" s="72">
        <f t="shared" si="13"/>
        <v>2.0000000000001137</v>
      </c>
      <c r="F102" s="17" t="s">
        <v>840</v>
      </c>
      <c r="G102" s="46" t="s">
        <v>494</v>
      </c>
      <c r="H102" s="47" t="s">
        <v>9</v>
      </c>
      <c r="I102" s="46" t="s">
        <v>491</v>
      </c>
      <c r="J102" s="48" t="str">
        <f t="shared" si="14"/>
        <v>X,P</v>
      </c>
    </row>
    <row r="103" spans="1:10" ht="17" thickBot="1" x14ac:dyDescent="0.25">
      <c r="A103" s="19">
        <v>7.083333333333333E-3</v>
      </c>
      <c r="B103" s="20">
        <v>7.107638888888889E-3</v>
      </c>
      <c r="C103" s="72">
        <f t="shared" si="15"/>
        <v>612</v>
      </c>
      <c r="D103" s="72">
        <f t="shared" si="12"/>
        <v>614.1</v>
      </c>
      <c r="E103" s="72">
        <f t="shared" si="13"/>
        <v>2.1000000000000227</v>
      </c>
      <c r="F103" s="17" t="s">
        <v>841</v>
      </c>
      <c r="G103" s="46" t="s">
        <v>127</v>
      </c>
      <c r="H103" s="47" t="s">
        <v>9</v>
      </c>
      <c r="I103" s="46" t="s">
        <v>491</v>
      </c>
      <c r="J103" s="48" t="str">
        <f t="shared" si="14"/>
        <v>V,P</v>
      </c>
    </row>
    <row r="104" spans="1:10" ht="17" thickBot="1" x14ac:dyDescent="0.25">
      <c r="A104" s="19">
        <v>7.106481481481481E-3</v>
      </c>
      <c r="B104" s="20">
        <v>7.1435185185185187E-3</v>
      </c>
      <c r="C104" s="72">
        <f t="shared" si="15"/>
        <v>614</v>
      </c>
      <c r="D104" s="72">
        <f t="shared" si="12"/>
        <v>617.20000000000005</v>
      </c>
      <c r="E104" s="72">
        <f t="shared" si="13"/>
        <v>3.2000000000000455</v>
      </c>
      <c r="F104" s="17" t="s">
        <v>842</v>
      </c>
      <c r="G104" s="46" t="s">
        <v>494</v>
      </c>
      <c r="H104" s="47" t="s">
        <v>9</v>
      </c>
      <c r="I104" s="46" t="s">
        <v>491</v>
      </c>
      <c r="J104" s="48" t="str">
        <f t="shared" si="14"/>
        <v>X,P</v>
      </c>
    </row>
    <row r="105" spans="1:10" ht="17" thickBot="1" x14ac:dyDescent="0.25">
      <c r="A105" s="19">
        <v>7.1435185185185187E-3</v>
      </c>
      <c r="B105" s="20">
        <v>7.1759259259259259E-3</v>
      </c>
      <c r="C105" s="72">
        <f t="shared" si="15"/>
        <v>617.20000000000005</v>
      </c>
      <c r="D105" s="72">
        <f t="shared" si="12"/>
        <v>620</v>
      </c>
      <c r="E105" s="72">
        <f t="shared" si="13"/>
        <v>2.7999999999999545</v>
      </c>
      <c r="F105" s="17" t="s">
        <v>843</v>
      </c>
      <c r="G105" s="46" t="s">
        <v>127</v>
      </c>
      <c r="H105" s="47" t="s">
        <v>482</v>
      </c>
      <c r="I105" s="46" t="s">
        <v>498</v>
      </c>
      <c r="J105" s="48" t="str">
        <f t="shared" si="14"/>
        <v>V,C</v>
      </c>
    </row>
    <row r="106" spans="1:10" ht="17" thickBot="1" x14ac:dyDescent="0.25">
      <c r="A106" s="19">
        <v>7.1759259259259259E-3</v>
      </c>
      <c r="B106" s="20">
        <v>7.2002314814814819E-3</v>
      </c>
      <c r="C106" s="72">
        <f t="shared" si="15"/>
        <v>620</v>
      </c>
      <c r="D106" s="72">
        <f t="shared" si="12"/>
        <v>622.1</v>
      </c>
      <c r="E106" s="72">
        <f t="shared" si="13"/>
        <v>2.1000000000000227</v>
      </c>
      <c r="F106" s="17" t="s">
        <v>844</v>
      </c>
      <c r="G106" s="46" t="s">
        <v>494</v>
      </c>
      <c r="H106" s="47" t="s">
        <v>9</v>
      </c>
      <c r="I106" s="46" t="s">
        <v>491</v>
      </c>
      <c r="J106" s="48" t="str">
        <f t="shared" si="14"/>
        <v>X,P</v>
      </c>
    </row>
    <row r="107" spans="1:10" ht="17" thickBot="1" x14ac:dyDescent="0.25">
      <c r="A107" s="19">
        <v>7.216435185185186E-3</v>
      </c>
      <c r="B107" s="20">
        <v>7.2349537037037026E-3</v>
      </c>
      <c r="C107" s="72">
        <f t="shared" si="15"/>
        <v>623.50000000000011</v>
      </c>
      <c r="D107" s="72">
        <f t="shared" si="12"/>
        <v>625.09999999999991</v>
      </c>
      <c r="E107" s="72">
        <f t="shared" si="13"/>
        <v>1.5999999999997954</v>
      </c>
      <c r="F107" s="17" t="s">
        <v>845</v>
      </c>
      <c r="G107" s="46" t="s">
        <v>127</v>
      </c>
      <c r="H107" s="47" t="s">
        <v>9</v>
      </c>
      <c r="I107" s="46" t="s">
        <v>491</v>
      </c>
      <c r="J107" s="48" t="str">
        <f t="shared" si="14"/>
        <v>V,P</v>
      </c>
    </row>
    <row r="108" spans="1:10" ht="17" thickBot="1" x14ac:dyDescent="0.25">
      <c r="A108" s="19">
        <v>7.2349537037037026E-3</v>
      </c>
      <c r="B108" s="20">
        <v>7.2650462962962964E-3</v>
      </c>
      <c r="C108" s="72">
        <f t="shared" si="15"/>
        <v>625.09999999999991</v>
      </c>
      <c r="D108" s="72">
        <f t="shared" si="12"/>
        <v>627.70000000000005</v>
      </c>
      <c r="E108" s="72">
        <f t="shared" si="13"/>
        <v>2.6000000000001364</v>
      </c>
      <c r="F108" s="17" t="s">
        <v>846</v>
      </c>
      <c r="G108" s="43" t="s">
        <v>128</v>
      </c>
      <c r="H108" s="47" t="s">
        <v>9</v>
      </c>
      <c r="I108" s="46" t="s">
        <v>491</v>
      </c>
      <c r="J108" s="48" t="str">
        <f t="shared" si="14"/>
        <v>W,P</v>
      </c>
    </row>
    <row r="109" spans="1:10" ht="17" thickBot="1" x14ac:dyDescent="0.25">
      <c r="A109" s="19">
        <v>7.2650462962962964E-3</v>
      </c>
      <c r="B109" s="20">
        <v>7.3263888888888892E-3</v>
      </c>
      <c r="C109" s="72">
        <f t="shared" si="15"/>
        <v>627.70000000000005</v>
      </c>
      <c r="D109" s="72">
        <f t="shared" si="12"/>
        <v>633</v>
      </c>
      <c r="E109" s="72">
        <f t="shared" si="13"/>
        <v>5.2999999999999545</v>
      </c>
      <c r="F109" s="17" t="s">
        <v>847</v>
      </c>
      <c r="G109" s="46" t="s">
        <v>494</v>
      </c>
      <c r="H109" s="47" t="s">
        <v>9</v>
      </c>
      <c r="I109" s="46" t="s">
        <v>491</v>
      </c>
      <c r="J109" s="48" t="str">
        <f t="shared" si="14"/>
        <v>X,P</v>
      </c>
    </row>
    <row r="110" spans="1:10" ht="17" thickBot="1" x14ac:dyDescent="0.25">
      <c r="A110" s="19">
        <v>7.3263888888888892E-3</v>
      </c>
      <c r="B110" s="20">
        <v>7.3680555555555548E-3</v>
      </c>
      <c r="C110" s="72">
        <f t="shared" si="15"/>
        <v>633</v>
      </c>
      <c r="D110" s="72">
        <f t="shared" si="12"/>
        <v>636.59999999999991</v>
      </c>
      <c r="E110" s="72">
        <f t="shared" si="13"/>
        <v>3.5999999999999091</v>
      </c>
      <c r="F110" s="17" t="s">
        <v>848</v>
      </c>
      <c r="G110" s="46" t="s">
        <v>494</v>
      </c>
      <c r="H110" s="47" t="s">
        <v>9</v>
      </c>
      <c r="I110" s="46" t="s">
        <v>491</v>
      </c>
      <c r="J110" s="48" t="str">
        <f t="shared" si="14"/>
        <v>X,P</v>
      </c>
    </row>
    <row r="111" spans="1:10" ht="17" thickBot="1" x14ac:dyDescent="0.25">
      <c r="A111" s="19">
        <v>7.3680555555555548E-3</v>
      </c>
      <c r="B111" s="20">
        <v>7.905092592592592E-3</v>
      </c>
      <c r="C111" s="72">
        <f t="shared" si="15"/>
        <v>636.59999999999991</v>
      </c>
      <c r="D111" s="72">
        <f t="shared" si="12"/>
        <v>683</v>
      </c>
      <c r="E111" s="72">
        <f t="shared" si="13"/>
        <v>46.400000000000091</v>
      </c>
      <c r="F111" s="17" t="s">
        <v>13</v>
      </c>
      <c r="G111" s="46" t="s">
        <v>14</v>
      </c>
      <c r="H111" s="47" t="s">
        <v>504</v>
      </c>
      <c r="I111" s="46" t="s">
        <v>504</v>
      </c>
      <c r="J111" s="48" t="str">
        <f t="shared" si="14"/>
        <v>ALL,M</v>
      </c>
    </row>
    <row r="112" spans="1:10" ht="17" thickBot="1" x14ac:dyDescent="0.25">
      <c r="A112" s="19">
        <v>7.905092592592592E-3</v>
      </c>
      <c r="B112" s="20">
        <v>7.9375000000000001E-3</v>
      </c>
      <c r="C112" s="72">
        <f t="shared" si="15"/>
        <v>683</v>
      </c>
      <c r="D112" s="72">
        <f t="shared" si="12"/>
        <v>685.8</v>
      </c>
      <c r="E112" s="72">
        <f t="shared" si="13"/>
        <v>2.7999999999999545</v>
      </c>
      <c r="F112" s="17" t="s">
        <v>849</v>
      </c>
      <c r="G112" s="43" t="s">
        <v>128</v>
      </c>
      <c r="H112" s="47" t="s">
        <v>462</v>
      </c>
      <c r="I112" s="46" t="s">
        <v>497</v>
      </c>
      <c r="J112" s="48" t="str">
        <f t="shared" si="14"/>
        <v>W,I</v>
      </c>
    </row>
    <row r="113" spans="1:10" ht="17" thickBot="1" x14ac:dyDescent="0.25">
      <c r="A113" s="19">
        <v>7.9398148148148145E-3</v>
      </c>
      <c r="B113" s="20">
        <v>8.0196759259259266E-3</v>
      </c>
      <c r="C113" s="72">
        <f t="shared" si="15"/>
        <v>686</v>
      </c>
      <c r="D113" s="72">
        <f t="shared" si="12"/>
        <v>692.90000000000009</v>
      </c>
      <c r="E113" s="72">
        <f t="shared" si="13"/>
        <v>6.9000000000000909</v>
      </c>
      <c r="F113" s="17" t="s">
        <v>850</v>
      </c>
      <c r="G113" s="46" t="s">
        <v>494</v>
      </c>
      <c r="H113" s="47" t="s">
        <v>479</v>
      </c>
      <c r="I113" s="46" t="s">
        <v>498</v>
      </c>
      <c r="J113" s="48" t="str">
        <f t="shared" si="14"/>
        <v>X,C</v>
      </c>
    </row>
    <row r="114" spans="1:10" ht="17" thickBot="1" x14ac:dyDescent="0.25">
      <c r="A114" s="19">
        <v>8.0196759259259266E-3</v>
      </c>
      <c r="B114" s="20">
        <v>8.083333333333333E-3</v>
      </c>
      <c r="C114" s="72">
        <f t="shared" si="15"/>
        <v>692.90000000000009</v>
      </c>
      <c r="D114" s="72">
        <f t="shared" si="12"/>
        <v>698.4</v>
      </c>
      <c r="E114" s="72">
        <f t="shared" si="13"/>
        <v>5.4999999999998863</v>
      </c>
      <c r="F114" s="17" t="s">
        <v>851</v>
      </c>
      <c r="G114" s="43" t="s">
        <v>128</v>
      </c>
      <c r="H114" s="47" t="s">
        <v>479</v>
      </c>
      <c r="I114" s="46" t="s">
        <v>498</v>
      </c>
      <c r="J114" s="48" t="str">
        <f t="shared" si="14"/>
        <v>W,C</v>
      </c>
    </row>
    <row r="115" spans="1:10" ht="17" thickBot="1" x14ac:dyDescent="0.25">
      <c r="A115" s="19">
        <v>8.083333333333333E-3</v>
      </c>
      <c r="B115" s="20">
        <v>8.2349537037037027E-3</v>
      </c>
      <c r="C115" s="72">
        <f t="shared" si="15"/>
        <v>698.4</v>
      </c>
      <c r="D115" s="72">
        <f t="shared" si="12"/>
        <v>711.49999999999989</v>
      </c>
      <c r="E115" s="72">
        <f t="shared" si="13"/>
        <v>13.099999999999909</v>
      </c>
      <c r="F115" s="17" t="s">
        <v>852</v>
      </c>
      <c r="G115" s="46" t="s">
        <v>494</v>
      </c>
      <c r="H115" s="47" t="s">
        <v>479</v>
      </c>
      <c r="I115" s="46" t="s">
        <v>498</v>
      </c>
      <c r="J115" s="48" t="str">
        <f t="shared" si="14"/>
        <v>X,C</v>
      </c>
    </row>
    <row r="116" spans="1:10" ht="17" thickBot="1" x14ac:dyDescent="0.25">
      <c r="A116" s="19">
        <v>8.2349537037037027E-3</v>
      </c>
      <c r="B116" s="20">
        <v>8.3680555555555557E-3</v>
      </c>
      <c r="C116" s="72">
        <f t="shared" si="15"/>
        <v>711.49999999999989</v>
      </c>
      <c r="D116" s="72">
        <f t="shared" si="12"/>
        <v>723</v>
      </c>
      <c r="E116" s="72">
        <f t="shared" si="13"/>
        <v>11.500000000000114</v>
      </c>
      <c r="F116" s="17" t="s">
        <v>853</v>
      </c>
      <c r="G116" s="46" t="s">
        <v>127</v>
      </c>
      <c r="H116" s="47" t="s">
        <v>462</v>
      </c>
      <c r="I116" s="46" t="s">
        <v>497</v>
      </c>
      <c r="J116" s="48" t="str">
        <f t="shared" si="14"/>
        <v>V,I</v>
      </c>
    </row>
    <row r="117" spans="1:10" ht="17" thickBot="1" x14ac:dyDescent="0.25">
      <c r="A117" s="19">
        <v>8.3680555555555557E-3</v>
      </c>
      <c r="B117" s="20">
        <v>8.3935185185185172E-3</v>
      </c>
      <c r="C117" s="72">
        <f t="shared" si="15"/>
        <v>723</v>
      </c>
      <c r="D117" s="72">
        <f t="shared" si="12"/>
        <v>725.19999999999993</v>
      </c>
      <c r="E117" s="72">
        <f t="shared" si="13"/>
        <v>2.1999999999999318</v>
      </c>
      <c r="F117" s="17" t="s">
        <v>418</v>
      </c>
      <c r="G117" s="43" t="s">
        <v>128</v>
      </c>
      <c r="H117" s="47" t="s">
        <v>467</v>
      </c>
      <c r="I117" s="46" t="s">
        <v>499</v>
      </c>
      <c r="J117" s="48" t="str">
        <f t="shared" si="14"/>
        <v>W,R</v>
      </c>
    </row>
    <row r="118" spans="1:10" ht="17" thickBot="1" x14ac:dyDescent="0.25">
      <c r="A118" s="19">
        <v>8.3993055555555557E-3</v>
      </c>
      <c r="B118" s="20">
        <v>8.5520833333333334E-3</v>
      </c>
      <c r="C118" s="72">
        <f t="shared" si="15"/>
        <v>725.7</v>
      </c>
      <c r="D118" s="72">
        <f t="shared" si="12"/>
        <v>738.9</v>
      </c>
      <c r="E118" s="72">
        <f t="shared" si="13"/>
        <v>13.199999999999932</v>
      </c>
      <c r="F118" s="17" t="s">
        <v>854</v>
      </c>
      <c r="G118" s="46" t="s">
        <v>127</v>
      </c>
      <c r="H118" s="47" t="s">
        <v>462</v>
      </c>
      <c r="I118" s="46" t="s">
        <v>497</v>
      </c>
      <c r="J118" s="48" t="str">
        <f t="shared" si="14"/>
        <v>V,I</v>
      </c>
    </row>
    <row r="119" spans="1:10" ht="17" thickBot="1" x14ac:dyDescent="0.25">
      <c r="A119" s="19">
        <v>8.5520833333333334E-3</v>
      </c>
      <c r="B119" s="20">
        <v>8.6076388888888886E-3</v>
      </c>
      <c r="C119" s="72">
        <f t="shared" si="15"/>
        <v>738.9</v>
      </c>
      <c r="D119" s="72">
        <f t="shared" si="12"/>
        <v>743.69999999999993</v>
      </c>
      <c r="E119" s="72">
        <f t="shared" si="13"/>
        <v>4.7999999999999545</v>
      </c>
      <c r="F119" s="17" t="s">
        <v>56</v>
      </c>
      <c r="G119" s="46" t="s">
        <v>494</v>
      </c>
      <c r="H119" s="47" t="s">
        <v>467</v>
      </c>
      <c r="I119" s="46" t="s">
        <v>499</v>
      </c>
      <c r="J119" s="48" t="str">
        <f t="shared" si="14"/>
        <v>X,R</v>
      </c>
    </row>
    <row r="120" spans="1:10" ht="17" thickBot="1" x14ac:dyDescent="0.25">
      <c r="A120" s="19">
        <v>8.6076388888888886E-3</v>
      </c>
      <c r="B120" s="20">
        <v>8.6990740740740743E-3</v>
      </c>
      <c r="C120" s="72">
        <f t="shared" si="15"/>
        <v>743.69999999999993</v>
      </c>
      <c r="D120" s="72">
        <f t="shared" si="12"/>
        <v>751.6</v>
      </c>
      <c r="E120" s="72">
        <f t="shared" si="13"/>
        <v>7.9000000000000909</v>
      </c>
      <c r="F120" s="17" t="s">
        <v>855</v>
      </c>
      <c r="G120" s="46" t="s">
        <v>494</v>
      </c>
      <c r="H120" s="47" t="s">
        <v>462</v>
      </c>
      <c r="I120" s="46" t="s">
        <v>497</v>
      </c>
      <c r="J120" s="48" t="str">
        <f t="shared" si="14"/>
        <v>X,I</v>
      </c>
    </row>
    <row r="121" spans="1:10" x14ac:dyDescent="0.2">
      <c r="A121" s="70"/>
      <c r="B121" s="15"/>
      <c r="C121" s="73"/>
      <c r="D121" s="73"/>
      <c r="E121" s="73"/>
      <c r="F121" s="15"/>
      <c r="G121" s="66"/>
      <c r="H121" s="66"/>
      <c r="I121" s="66"/>
      <c r="J121" s="66"/>
    </row>
    <row r="122" spans="1:10" x14ac:dyDescent="0.2">
      <c r="C122" s="73"/>
      <c r="D122" s="73"/>
      <c r="E122" s="73">
        <f>SUM(E2:E121)</f>
        <v>735.2999999999995</v>
      </c>
      <c r="G122" s="66"/>
      <c r="H122" s="66"/>
      <c r="I122" s="66"/>
      <c r="J122" s="66"/>
    </row>
    <row r="123" spans="1:10" x14ac:dyDescent="0.2">
      <c r="C123" s="73"/>
      <c r="D123" s="73"/>
      <c r="E123" s="73"/>
      <c r="G123" s="66"/>
      <c r="H123" s="66"/>
      <c r="I123" s="66"/>
      <c r="J123" s="66"/>
    </row>
    <row r="124" spans="1:10" x14ac:dyDescent="0.2">
      <c r="C124" s="73"/>
      <c r="D124" s="73"/>
      <c r="E124" s="73"/>
      <c r="G124" s="66"/>
      <c r="H124" s="66"/>
      <c r="I124" s="66"/>
      <c r="J124" s="66"/>
    </row>
    <row r="125" spans="1:10" x14ac:dyDescent="0.2">
      <c r="C125" s="73"/>
      <c r="D125" s="73"/>
      <c r="E125" s="73"/>
      <c r="G125" s="66"/>
      <c r="H125" s="66"/>
      <c r="I125" s="66"/>
      <c r="J125" s="66"/>
    </row>
    <row r="126" spans="1:10" x14ac:dyDescent="0.2">
      <c r="C126" s="73"/>
      <c r="D126" s="73"/>
      <c r="E126" s="73"/>
      <c r="G126" s="66"/>
      <c r="H126" s="66"/>
      <c r="I126" s="66"/>
      <c r="J126" s="66"/>
    </row>
    <row r="127" spans="1:10" x14ac:dyDescent="0.2">
      <c r="C127" s="73"/>
      <c r="D127" s="73"/>
      <c r="E127" s="73"/>
      <c r="G127" s="66"/>
      <c r="H127" s="66"/>
      <c r="I127" s="66"/>
      <c r="J127" s="66"/>
    </row>
    <row r="128" spans="1:10" x14ac:dyDescent="0.2">
      <c r="C128" s="73"/>
      <c r="D128" s="73"/>
      <c r="E128" s="73"/>
      <c r="G128" s="67"/>
      <c r="H128" s="67"/>
      <c r="I128" s="67"/>
      <c r="J128" s="67"/>
    </row>
    <row r="129" spans="3:10" x14ac:dyDescent="0.2">
      <c r="C129" s="74"/>
      <c r="D129" s="74"/>
      <c r="E129" s="74"/>
      <c r="G129" s="67"/>
      <c r="H129" s="67"/>
      <c r="I129" s="67"/>
      <c r="J129" s="67"/>
    </row>
    <row r="130" spans="3:10" x14ac:dyDescent="0.2">
      <c r="G130" s="67"/>
      <c r="H130" s="67"/>
      <c r="I130" s="67"/>
      <c r="J130" s="67"/>
    </row>
    <row r="131" spans="3:10" x14ac:dyDescent="0.2">
      <c r="G131" s="67"/>
      <c r="H131" s="67"/>
      <c r="I131" s="67"/>
      <c r="J131" s="67"/>
    </row>
    <row r="132" spans="3:10" x14ac:dyDescent="0.2">
      <c r="G132" s="67"/>
      <c r="H132" s="67"/>
      <c r="I132" s="67"/>
      <c r="J132" s="67"/>
    </row>
  </sheetData>
  <autoFilter ref="A1:J1" xr:uid="{513A098F-66AE-0F4F-A44A-8E3968227EFC}">
    <sortState xmlns:xlrd2="http://schemas.microsoft.com/office/spreadsheetml/2017/richdata2" ref="A2:J120">
      <sortCondition ref="A1:A120"/>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69"/>
  <sheetViews>
    <sheetView topLeftCell="C1" workbookViewId="0">
      <selection activeCell="K1" sqref="K1:N1"/>
    </sheetView>
  </sheetViews>
  <sheetFormatPr baseColWidth="10" defaultRowHeight="16" x14ac:dyDescent="0.2"/>
  <cols>
    <col min="4" max="4" width="11.6640625" style="75" bestFit="1" customWidth="1"/>
    <col min="5" max="6" width="11.6640625" style="75" customWidth="1"/>
    <col min="7" max="7" width="11.6640625" style="60" bestFit="1" customWidth="1"/>
    <col min="8" max="8" width="15.83203125" style="60" customWidth="1"/>
    <col min="9" max="9" width="15.5" style="60" customWidth="1"/>
    <col min="10" max="10" width="55.1640625" customWidth="1"/>
    <col min="11" max="11" width="10.83203125" style="43"/>
    <col min="12" max="12" width="10.83203125" style="49"/>
    <col min="13" max="13" width="10.83203125" style="50"/>
    <col min="14" max="14" width="10.83203125" style="51"/>
  </cols>
  <sheetData>
    <row r="1" spans="1:14" ht="35" thickBot="1" x14ac:dyDescent="0.25">
      <c r="A1" t="s">
        <v>130</v>
      </c>
      <c r="B1" s="18" t="s">
        <v>0</v>
      </c>
      <c r="C1" s="16" t="s">
        <v>1</v>
      </c>
      <c r="D1" s="71" t="s">
        <v>125</v>
      </c>
      <c r="E1" s="71" t="s">
        <v>856</v>
      </c>
      <c r="F1" s="71" t="s">
        <v>126</v>
      </c>
      <c r="G1" s="59" t="s">
        <v>125</v>
      </c>
      <c r="H1" s="59" t="s">
        <v>123</v>
      </c>
      <c r="I1" s="59" t="s">
        <v>126</v>
      </c>
      <c r="J1" s="16" t="s">
        <v>2</v>
      </c>
      <c r="K1" s="33" t="s">
        <v>3</v>
      </c>
      <c r="L1" s="34" t="s">
        <v>1127</v>
      </c>
      <c r="M1" s="33" t="s">
        <v>1128</v>
      </c>
      <c r="N1" s="35" t="s">
        <v>496</v>
      </c>
    </row>
    <row r="2" spans="1:14" ht="17" thickBot="1" x14ac:dyDescent="0.25">
      <c r="A2">
        <v>1</v>
      </c>
      <c r="B2" s="19">
        <v>5.3935185185185195E-4</v>
      </c>
      <c r="C2" s="20">
        <v>5.4861111111111104E-4</v>
      </c>
      <c r="D2" s="72">
        <v>0</v>
      </c>
      <c r="E2" s="72">
        <f t="shared" ref="E2:E33" si="0">SUM(C2*86400-46.6)</f>
        <v>0.79999999999999005</v>
      </c>
      <c r="F2" s="72">
        <f t="shared" ref="F2:F33" si="1">SUM(E2-D2)</f>
        <v>0.79999999999999005</v>
      </c>
      <c r="G2" s="23">
        <f t="shared" ref="G2:G33" si="2">SUM(B2*86400)-46.6</f>
        <v>0</v>
      </c>
      <c r="H2" s="20">
        <f t="shared" ref="H2:H33" si="3">SUM(B3-B2)</f>
        <v>9.2592592592590948E-6</v>
      </c>
      <c r="I2" s="23">
        <f t="shared" ref="I2:I33" si="4">SUM(H2*86400)</f>
        <v>0.79999999999998583</v>
      </c>
      <c r="J2" s="17" t="s">
        <v>510</v>
      </c>
      <c r="K2" s="46" t="s">
        <v>14</v>
      </c>
      <c r="L2" s="47" t="s">
        <v>479</v>
      </c>
      <c r="M2" s="46" t="s">
        <v>498</v>
      </c>
      <c r="N2" s="48" t="str">
        <f t="shared" ref="N2:N33" si="5">CONCATENATE(K2,",", M2)</f>
        <v>ALL,C</v>
      </c>
    </row>
    <row r="3" spans="1:14" ht="17" thickBot="1" x14ac:dyDescent="0.25">
      <c r="A3">
        <v>2</v>
      </c>
      <c r="B3" s="19">
        <v>5.4861111111111104E-4</v>
      </c>
      <c r="C3" s="20">
        <v>5.6712962962962956E-4</v>
      </c>
      <c r="D3" s="72">
        <f t="shared" ref="D3:D34" si="6">SUM(B3*86400)-46.6</f>
        <v>0.79999999999999005</v>
      </c>
      <c r="E3" s="72">
        <f t="shared" si="0"/>
        <v>2.3999999999999915</v>
      </c>
      <c r="F3" s="72">
        <f t="shared" si="1"/>
        <v>1.6000000000000014</v>
      </c>
      <c r="G3" s="23">
        <f t="shared" si="2"/>
        <v>0.79999999999999005</v>
      </c>
      <c r="H3" s="20">
        <f t="shared" si="3"/>
        <v>3.4722222222222337E-5</v>
      </c>
      <c r="I3" s="23">
        <f t="shared" si="4"/>
        <v>3.0000000000000098</v>
      </c>
      <c r="J3" s="17" t="s">
        <v>511</v>
      </c>
      <c r="K3" s="46" t="s">
        <v>493</v>
      </c>
      <c r="L3" s="47" t="s">
        <v>482</v>
      </c>
      <c r="M3" s="46" t="s">
        <v>498</v>
      </c>
      <c r="N3" s="48" t="str">
        <f t="shared" si="5"/>
        <v>Y,C</v>
      </c>
    </row>
    <row r="4" spans="1:14" ht="17" thickBot="1" x14ac:dyDescent="0.25">
      <c r="A4">
        <v>3</v>
      </c>
      <c r="B4" s="19">
        <v>5.8333333333333338E-4</v>
      </c>
      <c r="C4" s="20">
        <v>6.018518518518519E-4</v>
      </c>
      <c r="D4" s="72">
        <f t="shared" si="6"/>
        <v>3.8000000000000043</v>
      </c>
      <c r="E4" s="72">
        <f t="shared" si="0"/>
        <v>5.4000000000000057</v>
      </c>
      <c r="F4" s="72">
        <f t="shared" si="1"/>
        <v>1.6000000000000014</v>
      </c>
      <c r="G4" s="23">
        <f t="shared" si="2"/>
        <v>3.8000000000000043</v>
      </c>
      <c r="H4" s="20">
        <f t="shared" si="3"/>
        <v>1.8518518518518515E-5</v>
      </c>
      <c r="I4" s="23">
        <f t="shared" si="4"/>
        <v>1.5999999999999996</v>
      </c>
      <c r="J4" s="17" t="s">
        <v>512</v>
      </c>
      <c r="K4" s="46" t="s">
        <v>127</v>
      </c>
      <c r="L4" s="47" t="s">
        <v>501</v>
      </c>
      <c r="M4" s="46" t="s">
        <v>498</v>
      </c>
      <c r="N4" s="48" t="str">
        <f t="shared" si="5"/>
        <v>V,C</v>
      </c>
    </row>
    <row r="5" spans="1:14" ht="17" thickBot="1" x14ac:dyDescent="0.25">
      <c r="A5">
        <v>4</v>
      </c>
      <c r="B5" s="19">
        <v>6.018518518518519E-4</v>
      </c>
      <c r="C5" s="20">
        <v>8.6226851851851861E-4</v>
      </c>
      <c r="D5" s="72">
        <f t="shared" si="6"/>
        <v>5.4000000000000057</v>
      </c>
      <c r="E5" s="72">
        <f t="shared" si="0"/>
        <v>27.900000000000013</v>
      </c>
      <c r="F5" s="72">
        <f t="shared" si="1"/>
        <v>22.500000000000007</v>
      </c>
      <c r="G5" s="23">
        <f t="shared" si="2"/>
        <v>5.4000000000000057</v>
      </c>
      <c r="H5" s="20">
        <f t="shared" si="3"/>
        <v>1.4120370370370361E-4</v>
      </c>
      <c r="I5" s="23">
        <f t="shared" si="4"/>
        <v>12.199999999999992</v>
      </c>
      <c r="J5" s="17" t="s">
        <v>513</v>
      </c>
      <c r="K5" s="46" t="s">
        <v>493</v>
      </c>
      <c r="L5" s="47" t="s">
        <v>482</v>
      </c>
      <c r="M5" s="46" t="s">
        <v>498</v>
      </c>
      <c r="N5" s="48" t="str">
        <f t="shared" si="5"/>
        <v>Y,C</v>
      </c>
    </row>
    <row r="6" spans="1:14" ht="17" thickBot="1" x14ac:dyDescent="0.25">
      <c r="A6">
        <v>5</v>
      </c>
      <c r="B6" s="19">
        <v>7.430555555555555E-4</v>
      </c>
      <c r="C6" s="20">
        <v>7.6388888888888893E-4</v>
      </c>
      <c r="D6" s="72">
        <f t="shared" si="6"/>
        <v>17.599999999999987</v>
      </c>
      <c r="E6" s="72">
        <f t="shared" si="0"/>
        <v>19.399999999999999</v>
      </c>
      <c r="F6" s="72">
        <f t="shared" si="1"/>
        <v>1.8000000000000114</v>
      </c>
      <c r="G6" s="23">
        <f t="shared" si="2"/>
        <v>17.599999999999987</v>
      </c>
      <c r="H6" s="20">
        <f t="shared" si="3"/>
        <v>2.0833333333333424E-5</v>
      </c>
      <c r="I6" s="23">
        <f t="shared" si="4"/>
        <v>1.8000000000000078</v>
      </c>
      <c r="J6" s="17" t="s">
        <v>514</v>
      </c>
      <c r="K6" s="46" t="s">
        <v>495</v>
      </c>
      <c r="L6" s="47" t="s">
        <v>482</v>
      </c>
      <c r="M6" s="46" t="s">
        <v>498</v>
      </c>
      <c r="N6" s="48" t="str">
        <f t="shared" si="5"/>
        <v>Z,C</v>
      </c>
    </row>
    <row r="7" spans="1:14" ht="17" thickBot="1" x14ac:dyDescent="0.25">
      <c r="A7">
        <v>6</v>
      </c>
      <c r="B7" s="19">
        <v>7.6388888888888893E-4</v>
      </c>
      <c r="C7" s="20">
        <v>7.8356481481481495E-4</v>
      </c>
      <c r="D7" s="72">
        <f t="shared" si="6"/>
        <v>19.399999999999999</v>
      </c>
      <c r="E7" s="72">
        <f t="shared" si="0"/>
        <v>21.100000000000016</v>
      </c>
      <c r="F7" s="72">
        <f t="shared" si="1"/>
        <v>1.7000000000000171</v>
      </c>
      <c r="G7" s="23">
        <f t="shared" si="2"/>
        <v>19.399999999999999</v>
      </c>
      <c r="H7" s="20">
        <f t="shared" si="3"/>
        <v>2.3148148148148117E-5</v>
      </c>
      <c r="I7" s="23">
        <f t="shared" si="4"/>
        <v>1.9999999999999973</v>
      </c>
      <c r="J7" s="17" t="s">
        <v>515</v>
      </c>
      <c r="K7" s="46" t="s">
        <v>127</v>
      </c>
      <c r="L7" s="47"/>
      <c r="M7" s="46"/>
      <c r="N7" s="48" t="str">
        <f t="shared" si="5"/>
        <v>V,</v>
      </c>
    </row>
    <row r="8" spans="1:14" ht="17" thickBot="1" x14ac:dyDescent="0.25">
      <c r="A8">
        <v>7</v>
      </c>
      <c r="B8" s="19">
        <v>7.8703703703703705E-4</v>
      </c>
      <c r="C8" s="20">
        <v>8.0092592592592585E-4</v>
      </c>
      <c r="D8" s="72">
        <f t="shared" si="6"/>
        <v>21.4</v>
      </c>
      <c r="E8" s="72">
        <f t="shared" si="0"/>
        <v>22.599999999999987</v>
      </c>
      <c r="F8" s="72">
        <f t="shared" si="1"/>
        <v>1.1999999999999886</v>
      </c>
      <c r="G8" s="23">
        <f t="shared" si="2"/>
        <v>21.4</v>
      </c>
      <c r="H8" s="20">
        <f t="shared" si="3"/>
        <v>5.4398148148148144E-5</v>
      </c>
      <c r="I8" s="23">
        <f t="shared" si="4"/>
        <v>4.6999999999999993</v>
      </c>
      <c r="J8" s="17" t="s">
        <v>516</v>
      </c>
      <c r="K8" s="46" t="s">
        <v>493</v>
      </c>
      <c r="L8" s="47" t="s">
        <v>9</v>
      </c>
      <c r="M8" s="46" t="s">
        <v>491</v>
      </c>
      <c r="N8" s="48" t="str">
        <f t="shared" si="5"/>
        <v>Y,P</v>
      </c>
    </row>
    <row r="9" spans="1:14" ht="17" thickBot="1" x14ac:dyDescent="0.25">
      <c r="A9">
        <v>8</v>
      </c>
      <c r="B9" s="19">
        <v>8.4143518518518519E-4</v>
      </c>
      <c r="C9" s="20">
        <v>9.1898148148148145E-4</v>
      </c>
      <c r="D9" s="72">
        <f t="shared" si="6"/>
        <v>26.1</v>
      </c>
      <c r="E9" s="72">
        <f t="shared" si="0"/>
        <v>32.79999999999999</v>
      </c>
      <c r="F9" s="72">
        <f t="shared" si="1"/>
        <v>6.6999999999999886</v>
      </c>
      <c r="G9" s="23">
        <f t="shared" si="2"/>
        <v>26.1</v>
      </c>
      <c r="H9" s="20">
        <f t="shared" si="3"/>
        <v>7.2916666666666659E-5</v>
      </c>
      <c r="I9" s="23">
        <f t="shared" si="4"/>
        <v>6.2999999999999989</v>
      </c>
      <c r="J9" s="17" t="s">
        <v>517</v>
      </c>
      <c r="K9" s="46" t="s">
        <v>494</v>
      </c>
      <c r="L9" s="47" t="s">
        <v>9</v>
      </c>
      <c r="M9" s="46" t="s">
        <v>491</v>
      </c>
      <c r="N9" s="48" t="str">
        <f t="shared" si="5"/>
        <v>X,P</v>
      </c>
    </row>
    <row r="10" spans="1:14" ht="17" thickBot="1" x14ac:dyDescent="0.25">
      <c r="A10">
        <v>9</v>
      </c>
      <c r="B10" s="19">
        <v>9.1435185185185185E-4</v>
      </c>
      <c r="C10" s="20">
        <v>9.3750000000000007E-4</v>
      </c>
      <c r="D10" s="72">
        <f t="shared" si="6"/>
        <v>32.4</v>
      </c>
      <c r="E10" s="72">
        <f t="shared" si="0"/>
        <v>34.4</v>
      </c>
      <c r="F10" s="72">
        <f t="shared" si="1"/>
        <v>2</v>
      </c>
      <c r="G10" s="23">
        <f t="shared" si="2"/>
        <v>32.4</v>
      </c>
      <c r="H10" s="20">
        <f t="shared" si="3"/>
        <v>2.3148148148148225E-5</v>
      </c>
      <c r="I10" s="23">
        <f t="shared" si="4"/>
        <v>2.0000000000000067</v>
      </c>
      <c r="J10" s="17" t="s">
        <v>518</v>
      </c>
      <c r="K10" s="46" t="s">
        <v>493</v>
      </c>
      <c r="L10" s="47" t="s">
        <v>479</v>
      </c>
      <c r="M10" s="46" t="s">
        <v>498</v>
      </c>
      <c r="N10" s="48" t="str">
        <f t="shared" si="5"/>
        <v>Y,C</v>
      </c>
    </row>
    <row r="11" spans="1:14" ht="17" thickBot="1" x14ac:dyDescent="0.25">
      <c r="A11">
        <v>10</v>
      </c>
      <c r="B11" s="19">
        <v>9.3750000000000007E-4</v>
      </c>
      <c r="C11" s="20">
        <v>9.4907407407407408E-4</v>
      </c>
      <c r="D11" s="72">
        <f t="shared" si="6"/>
        <v>34.4</v>
      </c>
      <c r="E11" s="72">
        <f t="shared" si="0"/>
        <v>35.4</v>
      </c>
      <c r="F11" s="72">
        <f t="shared" si="1"/>
        <v>1</v>
      </c>
      <c r="G11" s="23">
        <f t="shared" si="2"/>
        <v>34.4</v>
      </c>
      <c r="H11" s="20">
        <f t="shared" si="3"/>
        <v>1.9675925925925915E-5</v>
      </c>
      <c r="I11" s="23">
        <f t="shared" si="4"/>
        <v>1.6999999999999991</v>
      </c>
      <c r="J11" s="17" t="s">
        <v>519</v>
      </c>
      <c r="K11" s="46" t="s">
        <v>495</v>
      </c>
      <c r="L11" s="47" t="s">
        <v>477</v>
      </c>
      <c r="M11" s="46" t="s">
        <v>498</v>
      </c>
      <c r="N11" s="48" t="str">
        <f t="shared" si="5"/>
        <v>Z,C</v>
      </c>
    </row>
    <row r="12" spans="1:14" ht="17" thickBot="1" x14ac:dyDescent="0.25">
      <c r="A12">
        <v>11</v>
      </c>
      <c r="B12" s="19">
        <v>9.5717592592592599E-4</v>
      </c>
      <c r="C12" s="20">
        <v>9.7222222222222209E-4</v>
      </c>
      <c r="D12" s="72">
        <f t="shared" si="6"/>
        <v>36.1</v>
      </c>
      <c r="E12" s="72">
        <f t="shared" si="0"/>
        <v>37.399999999999984</v>
      </c>
      <c r="F12" s="72">
        <f t="shared" si="1"/>
        <v>1.2999999999999829</v>
      </c>
      <c r="G12" s="23">
        <f t="shared" si="2"/>
        <v>36.1</v>
      </c>
      <c r="H12" s="20">
        <f t="shared" si="3"/>
        <v>3.819444444444443E-5</v>
      </c>
      <c r="I12" s="23">
        <f t="shared" si="4"/>
        <v>3.2999999999999989</v>
      </c>
      <c r="J12" s="17" t="s">
        <v>520</v>
      </c>
      <c r="K12" s="46" t="s">
        <v>494</v>
      </c>
      <c r="L12" s="47" t="s">
        <v>479</v>
      </c>
      <c r="M12" s="46" t="s">
        <v>498</v>
      </c>
      <c r="N12" s="48" t="str">
        <f t="shared" si="5"/>
        <v>X,C</v>
      </c>
    </row>
    <row r="13" spans="1:14" ht="17" thickBot="1" x14ac:dyDescent="0.25">
      <c r="A13">
        <v>12</v>
      </c>
      <c r="B13" s="19">
        <v>9.9537037037037042E-4</v>
      </c>
      <c r="C13" s="20">
        <v>1.0324074074074074E-3</v>
      </c>
      <c r="D13" s="72">
        <f t="shared" si="6"/>
        <v>39.4</v>
      </c>
      <c r="E13" s="72">
        <f t="shared" si="0"/>
        <v>42.6</v>
      </c>
      <c r="F13" s="72">
        <f t="shared" si="1"/>
        <v>3.2000000000000028</v>
      </c>
      <c r="G13" s="23">
        <f t="shared" si="2"/>
        <v>39.4</v>
      </c>
      <c r="H13" s="20">
        <f t="shared" si="3"/>
        <v>1.1574074074074004E-5</v>
      </c>
      <c r="I13" s="23">
        <f t="shared" si="4"/>
        <v>0.999999999999994</v>
      </c>
      <c r="J13" s="17" t="s">
        <v>521</v>
      </c>
      <c r="K13" s="46" t="s">
        <v>495</v>
      </c>
      <c r="L13" s="47" t="s">
        <v>479</v>
      </c>
      <c r="M13" s="46" t="s">
        <v>498</v>
      </c>
      <c r="N13" s="48" t="str">
        <f t="shared" si="5"/>
        <v>Z,C</v>
      </c>
    </row>
    <row r="14" spans="1:14" ht="17" thickBot="1" x14ac:dyDescent="0.25">
      <c r="A14">
        <v>13</v>
      </c>
      <c r="B14" s="19">
        <v>1.0069444444444444E-3</v>
      </c>
      <c r="C14" s="20">
        <v>1.0335648148148148E-3</v>
      </c>
      <c r="D14" s="72">
        <f t="shared" si="6"/>
        <v>40.4</v>
      </c>
      <c r="E14" s="72">
        <f t="shared" si="0"/>
        <v>42.699999999999996</v>
      </c>
      <c r="F14" s="72">
        <f t="shared" si="1"/>
        <v>2.2999999999999972</v>
      </c>
      <c r="G14" s="23">
        <f t="shared" si="2"/>
        <v>40.4</v>
      </c>
      <c r="H14" s="20">
        <f t="shared" si="3"/>
        <v>1.1574074074074221E-5</v>
      </c>
      <c r="I14" s="23">
        <f t="shared" si="4"/>
        <v>1.0000000000000127</v>
      </c>
      <c r="J14" s="17" t="s">
        <v>522</v>
      </c>
      <c r="K14" s="46" t="s">
        <v>127</v>
      </c>
      <c r="L14" s="47" t="s">
        <v>486</v>
      </c>
      <c r="M14" s="46" t="s">
        <v>491</v>
      </c>
      <c r="N14" s="48" t="str">
        <f t="shared" si="5"/>
        <v>V,P</v>
      </c>
    </row>
    <row r="15" spans="1:14" ht="17" thickBot="1" x14ac:dyDescent="0.25">
      <c r="A15">
        <v>14</v>
      </c>
      <c r="B15" s="19">
        <v>1.0185185185185186E-3</v>
      </c>
      <c r="C15" s="20">
        <v>1.0590277777777777E-3</v>
      </c>
      <c r="D15" s="72">
        <f t="shared" si="6"/>
        <v>41.400000000000013</v>
      </c>
      <c r="E15" s="72">
        <f t="shared" si="0"/>
        <v>44.899999999999984</v>
      </c>
      <c r="F15" s="72">
        <f t="shared" si="1"/>
        <v>3.4999999999999716</v>
      </c>
      <c r="G15" s="23">
        <f t="shared" si="2"/>
        <v>41.400000000000013</v>
      </c>
      <c r="H15" s="20">
        <f t="shared" si="3"/>
        <v>4.0509259259259014E-5</v>
      </c>
      <c r="I15" s="23">
        <f t="shared" si="4"/>
        <v>3.4999999999999787</v>
      </c>
      <c r="J15" s="17" t="s">
        <v>25</v>
      </c>
      <c r="K15" s="46" t="s">
        <v>495</v>
      </c>
      <c r="L15" s="47"/>
      <c r="M15" s="46"/>
      <c r="N15" s="48" t="str">
        <f t="shared" si="5"/>
        <v>Z,</v>
      </c>
    </row>
    <row r="16" spans="1:14" ht="17" thickBot="1" x14ac:dyDescent="0.25">
      <c r="A16">
        <v>15</v>
      </c>
      <c r="B16" s="19">
        <v>1.0590277777777777E-3</v>
      </c>
      <c r="C16" s="20">
        <v>1.1134259259259259E-3</v>
      </c>
      <c r="D16" s="72">
        <f t="shared" si="6"/>
        <v>44.899999999999984</v>
      </c>
      <c r="E16" s="72">
        <f t="shared" si="0"/>
        <v>49.6</v>
      </c>
      <c r="F16" s="72">
        <f t="shared" si="1"/>
        <v>4.7000000000000171</v>
      </c>
      <c r="G16" s="23">
        <f t="shared" si="2"/>
        <v>44.899999999999984</v>
      </c>
      <c r="H16" s="20">
        <f t="shared" si="3"/>
        <v>5.4398148148148253E-5</v>
      </c>
      <c r="I16" s="23">
        <f t="shared" si="4"/>
        <v>4.7000000000000091</v>
      </c>
      <c r="J16" s="17" t="s">
        <v>523</v>
      </c>
      <c r="K16" s="46" t="s">
        <v>494</v>
      </c>
      <c r="L16" s="47" t="s">
        <v>479</v>
      </c>
      <c r="M16" s="46" t="s">
        <v>498</v>
      </c>
      <c r="N16" s="48" t="str">
        <f t="shared" si="5"/>
        <v>X,C</v>
      </c>
    </row>
    <row r="17" spans="1:14" ht="17" thickBot="1" x14ac:dyDescent="0.25">
      <c r="A17">
        <v>16</v>
      </c>
      <c r="B17" s="19">
        <v>1.1134259259259259E-3</v>
      </c>
      <c r="C17" s="20">
        <v>1.2164351851851852E-3</v>
      </c>
      <c r="D17" s="72">
        <f t="shared" si="6"/>
        <v>49.6</v>
      </c>
      <c r="E17" s="72">
        <f t="shared" si="0"/>
        <v>58.499999999999993</v>
      </c>
      <c r="F17" s="72">
        <f t="shared" si="1"/>
        <v>8.8999999999999915</v>
      </c>
      <c r="G17" s="23">
        <f t="shared" si="2"/>
        <v>49.6</v>
      </c>
      <c r="H17" s="20">
        <f t="shared" si="3"/>
        <v>1.0300925925925929E-4</v>
      </c>
      <c r="I17" s="23">
        <f t="shared" si="4"/>
        <v>8.9000000000000021</v>
      </c>
      <c r="J17" s="17" t="s">
        <v>524</v>
      </c>
      <c r="K17" s="46" t="s">
        <v>495</v>
      </c>
      <c r="L17" s="47" t="s">
        <v>479</v>
      </c>
      <c r="M17" s="46" t="s">
        <v>498</v>
      </c>
      <c r="N17" s="48" t="str">
        <f t="shared" si="5"/>
        <v>Z,C</v>
      </c>
    </row>
    <row r="18" spans="1:14" ht="17" thickBot="1" x14ac:dyDescent="0.25">
      <c r="A18">
        <v>17</v>
      </c>
      <c r="B18" s="19">
        <v>1.2164351851851852E-3</v>
      </c>
      <c r="C18" s="20">
        <v>1.2372685185185186E-3</v>
      </c>
      <c r="D18" s="72">
        <f t="shared" si="6"/>
        <v>58.499999999999993</v>
      </c>
      <c r="E18" s="72">
        <f t="shared" si="0"/>
        <v>60.300000000000004</v>
      </c>
      <c r="F18" s="72">
        <f t="shared" si="1"/>
        <v>1.8000000000000114</v>
      </c>
      <c r="G18" s="23">
        <f t="shared" si="2"/>
        <v>58.499999999999993</v>
      </c>
      <c r="H18" s="20">
        <f t="shared" si="3"/>
        <v>2.0833333333333424E-5</v>
      </c>
      <c r="I18" s="23">
        <f t="shared" si="4"/>
        <v>1.8000000000000078</v>
      </c>
      <c r="J18" s="17" t="s">
        <v>525</v>
      </c>
      <c r="K18" s="46" t="s">
        <v>494</v>
      </c>
      <c r="L18" s="47" t="s">
        <v>482</v>
      </c>
      <c r="M18" s="46" t="s">
        <v>498</v>
      </c>
      <c r="N18" s="48" t="str">
        <f t="shared" si="5"/>
        <v>X,C</v>
      </c>
    </row>
    <row r="19" spans="1:14" ht="17" thickBot="1" x14ac:dyDescent="0.25">
      <c r="A19">
        <v>18</v>
      </c>
      <c r="B19" s="19">
        <v>1.2372685185185186E-3</v>
      </c>
      <c r="C19" s="20">
        <v>1.2708333333333335E-3</v>
      </c>
      <c r="D19" s="72">
        <f t="shared" si="6"/>
        <v>60.300000000000004</v>
      </c>
      <c r="E19" s="72">
        <f t="shared" si="0"/>
        <v>63.20000000000001</v>
      </c>
      <c r="F19" s="72">
        <f t="shared" si="1"/>
        <v>2.9000000000000057</v>
      </c>
      <c r="G19" s="23">
        <f t="shared" si="2"/>
        <v>60.300000000000004</v>
      </c>
      <c r="H19" s="20">
        <f t="shared" si="3"/>
        <v>3.3564814814814829E-5</v>
      </c>
      <c r="I19" s="23">
        <f t="shared" si="4"/>
        <v>2.9000000000000012</v>
      </c>
      <c r="J19" s="17" t="s">
        <v>526</v>
      </c>
      <c r="K19" s="46" t="s">
        <v>495</v>
      </c>
      <c r="L19" s="47" t="s">
        <v>479</v>
      </c>
      <c r="M19" s="46" t="s">
        <v>498</v>
      </c>
      <c r="N19" s="48" t="str">
        <f t="shared" si="5"/>
        <v>Z,C</v>
      </c>
    </row>
    <row r="20" spans="1:14" ht="17" thickBot="1" x14ac:dyDescent="0.25">
      <c r="A20">
        <v>19</v>
      </c>
      <c r="B20" s="19">
        <v>1.2708333333333335E-3</v>
      </c>
      <c r="C20" s="20">
        <v>1.3402777777777777E-3</v>
      </c>
      <c r="D20" s="72">
        <f t="shared" si="6"/>
        <v>63.20000000000001</v>
      </c>
      <c r="E20" s="72">
        <f t="shared" si="0"/>
        <v>69.199999999999989</v>
      </c>
      <c r="F20" s="72">
        <f t="shared" si="1"/>
        <v>5.9999999999999787</v>
      </c>
      <c r="G20" s="23">
        <f t="shared" si="2"/>
        <v>63.20000000000001</v>
      </c>
      <c r="H20" s="20">
        <f t="shared" si="3"/>
        <v>6.9444444444444241E-5</v>
      </c>
      <c r="I20" s="23">
        <f t="shared" si="4"/>
        <v>5.9999999999999822</v>
      </c>
      <c r="J20" s="17" t="s">
        <v>527</v>
      </c>
      <c r="K20" s="46" t="s">
        <v>127</v>
      </c>
      <c r="L20" s="47" t="s">
        <v>460</v>
      </c>
      <c r="M20" s="46" t="s">
        <v>497</v>
      </c>
      <c r="N20" s="48" t="str">
        <f t="shared" si="5"/>
        <v>V,I</v>
      </c>
    </row>
    <row r="21" spans="1:14" ht="17" thickBot="1" x14ac:dyDescent="0.25">
      <c r="A21">
        <v>20</v>
      </c>
      <c r="B21" s="19">
        <v>1.3402777777777777E-3</v>
      </c>
      <c r="C21" s="20">
        <v>1.3634259259259259E-3</v>
      </c>
      <c r="D21" s="72">
        <f t="shared" si="6"/>
        <v>69.199999999999989</v>
      </c>
      <c r="E21" s="72">
        <f t="shared" si="0"/>
        <v>71.199999999999989</v>
      </c>
      <c r="F21" s="72">
        <f t="shared" si="1"/>
        <v>2</v>
      </c>
      <c r="G21" s="23">
        <f t="shared" si="2"/>
        <v>69.199999999999989</v>
      </c>
      <c r="H21" s="20">
        <f t="shared" si="3"/>
        <v>2.3148148148148225E-5</v>
      </c>
      <c r="I21" s="23">
        <f t="shared" si="4"/>
        <v>2.0000000000000067</v>
      </c>
      <c r="J21" s="17" t="s">
        <v>528</v>
      </c>
      <c r="K21" s="46" t="s">
        <v>494</v>
      </c>
      <c r="L21" s="47" t="s">
        <v>479</v>
      </c>
      <c r="M21" s="46" t="s">
        <v>498</v>
      </c>
      <c r="N21" s="48" t="str">
        <f t="shared" si="5"/>
        <v>X,C</v>
      </c>
    </row>
    <row r="22" spans="1:14" ht="17" thickBot="1" x14ac:dyDescent="0.25">
      <c r="A22">
        <v>21</v>
      </c>
      <c r="B22" s="19">
        <v>1.3634259259259259E-3</v>
      </c>
      <c r="C22" s="20">
        <v>1.4374999999999998E-3</v>
      </c>
      <c r="D22" s="72">
        <f t="shared" si="6"/>
        <v>71.199999999999989</v>
      </c>
      <c r="E22" s="72">
        <f t="shared" si="0"/>
        <v>77.599999999999966</v>
      </c>
      <c r="F22" s="72">
        <f t="shared" si="1"/>
        <v>6.3999999999999773</v>
      </c>
      <c r="G22" s="23">
        <f t="shared" si="2"/>
        <v>71.199999999999989</v>
      </c>
      <c r="H22" s="20">
        <f t="shared" si="3"/>
        <v>7.4074074074073843E-5</v>
      </c>
      <c r="I22" s="23">
        <f t="shared" si="4"/>
        <v>6.3999999999999799</v>
      </c>
      <c r="J22" s="17" t="s">
        <v>529</v>
      </c>
      <c r="K22" s="46" t="s">
        <v>127</v>
      </c>
      <c r="L22" s="47" t="s">
        <v>462</v>
      </c>
      <c r="M22" s="46" t="s">
        <v>497</v>
      </c>
      <c r="N22" s="48" t="str">
        <f t="shared" si="5"/>
        <v>V,I</v>
      </c>
    </row>
    <row r="23" spans="1:14" ht="17" thickBot="1" x14ac:dyDescent="0.25">
      <c r="A23">
        <v>22</v>
      </c>
      <c r="B23" s="19">
        <v>1.4374999999999998E-3</v>
      </c>
      <c r="C23" s="20">
        <v>1.517361111111111E-3</v>
      </c>
      <c r="D23" s="72">
        <f t="shared" si="6"/>
        <v>77.599999999999966</v>
      </c>
      <c r="E23" s="72">
        <f t="shared" si="0"/>
        <v>84.5</v>
      </c>
      <c r="F23" s="72">
        <f t="shared" si="1"/>
        <v>6.9000000000000341</v>
      </c>
      <c r="G23" s="23">
        <f t="shared" si="2"/>
        <v>77.599999999999966</v>
      </c>
      <c r="H23" s="20">
        <f t="shared" si="3"/>
        <v>7.9861111111111278E-5</v>
      </c>
      <c r="I23" s="23">
        <f t="shared" si="4"/>
        <v>6.9000000000000146</v>
      </c>
      <c r="J23" s="17" t="s">
        <v>530</v>
      </c>
      <c r="K23" s="46" t="s">
        <v>494</v>
      </c>
      <c r="L23" s="47" t="s">
        <v>486</v>
      </c>
      <c r="M23" s="46" t="s">
        <v>491</v>
      </c>
      <c r="N23" s="48" t="str">
        <f t="shared" si="5"/>
        <v>X,P</v>
      </c>
    </row>
    <row r="24" spans="1:14" ht="17" thickBot="1" x14ac:dyDescent="0.25">
      <c r="A24">
        <v>23</v>
      </c>
      <c r="B24" s="19">
        <v>1.517361111111111E-3</v>
      </c>
      <c r="C24" s="20">
        <v>1.5624999999999999E-3</v>
      </c>
      <c r="D24" s="72">
        <f t="shared" si="6"/>
        <v>84.5</v>
      </c>
      <c r="E24" s="72">
        <f t="shared" si="0"/>
        <v>88.4</v>
      </c>
      <c r="F24" s="72">
        <f t="shared" si="1"/>
        <v>3.9000000000000057</v>
      </c>
      <c r="G24" s="23">
        <f t="shared" si="2"/>
        <v>84.5</v>
      </c>
      <c r="H24" s="20">
        <f t="shared" si="3"/>
        <v>4.5138888888888833E-5</v>
      </c>
      <c r="I24" s="23">
        <f t="shared" si="4"/>
        <v>3.899999999999995</v>
      </c>
      <c r="J24" s="17" t="s">
        <v>205</v>
      </c>
      <c r="K24" s="46" t="s">
        <v>127</v>
      </c>
      <c r="L24" s="47" t="s">
        <v>467</v>
      </c>
      <c r="M24" s="46" t="s">
        <v>499</v>
      </c>
      <c r="N24" s="48" t="str">
        <f t="shared" si="5"/>
        <v>V,R</v>
      </c>
    </row>
    <row r="25" spans="1:14" ht="17" thickBot="1" x14ac:dyDescent="0.25">
      <c r="A25">
        <v>24</v>
      </c>
      <c r="B25" s="19">
        <v>1.5624999999999999E-3</v>
      </c>
      <c r="C25" s="20">
        <v>1.5856481481481479E-3</v>
      </c>
      <c r="D25" s="72">
        <f t="shared" si="6"/>
        <v>88.4</v>
      </c>
      <c r="E25" s="72">
        <f t="shared" si="0"/>
        <v>90.399999999999977</v>
      </c>
      <c r="F25" s="72">
        <f t="shared" si="1"/>
        <v>1.9999999999999716</v>
      </c>
      <c r="G25" s="23">
        <f t="shared" si="2"/>
        <v>88.4</v>
      </c>
      <c r="H25" s="20">
        <f t="shared" si="3"/>
        <v>2.3148148148148008E-5</v>
      </c>
      <c r="I25" s="23">
        <f t="shared" si="4"/>
        <v>1.999999999999988</v>
      </c>
      <c r="J25" s="17" t="s">
        <v>531</v>
      </c>
      <c r="K25" s="46" t="s">
        <v>494</v>
      </c>
      <c r="L25" s="47" t="s">
        <v>462</v>
      </c>
      <c r="M25" s="46" t="s">
        <v>497</v>
      </c>
      <c r="N25" s="48" t="str">
        <f t="shared" si="5"/>
        <v>X,I</v>
      </c>
    </row>
    <row r="26" spans="1:14" ht="17" thickBot="1" x14ac:dyDescent="0.25">
      <c r="A26">
        <v>25</v>
      </c>
      <c r="B26" s="19">
        <v>1.5856481481481479E-3</v>
      </c>
      <c r="C26" s="20">
        <v>1.6435185185185183E-3</v>
      </c>
      <c r="D26" s="72">
        <f t="shared" si="6"/>
        <v>90.399999999999977</v>
      </c>
      <c r="E26" s="72">
        <f t="shared" si="0"/>
        <v>95.399999999999977</v>
      </c>
      <c r="F26" s="72">
        <f t="shared" si="1"/>
        <v>5</v>
      </c>
      <c r="G26" s="23">
        <f t="shared" si="2"/>
        <v>90.399999999999977</v>
      </c>
      <c r="H26" s="20">
        <f t="shared" si="3"/>
        <v>1.064814814814817E-4</v>
      </c>
      <c r="I26" s="23">
        <f t="shared" si="4"/>
        <v>9.2000000000000188</v>
      </c>
      <c r="J26" s="17" t="s">
        <v>532</v>
      </c>
      <c r="K26" s="46" t="s">
        <v>495</v>
      </c>
      <c r="L26" s="47" t="s">
        <v>504</v>
      </c>
      <c r="M26" s="46" t="s">
        <v>504</v>
      </c>
      <c r="N26" s="48" t="str">
        <f t="shared" si="5"/>
        <v>Z,M</v>
      </c>
    </row>
    <row r="27" spans="1:14" ht="17" thickBot="1" x14ac:dyDescent="0.25">
      <c r="A27">
        <v>26</v>
      </c>
      <c r="B27" s="19">
        <v>1.6921296296296296E-3</v>
      </c>
      <c r="C27" s="20">
        <v>1.7546296296296296E-3</v>
      </c>
      <c r="D27" s="72">
        <f t="shared" si="6"/>
        <v>99.6</v>
      </c>
      <c r="E27" s="72">
        <f t="shared" si="0"/>
        <v>105</v>
      </c>
      <c r="F27" s="72">
        <f t="shared" si="1"/>
        <v>5.4000000000000057</v>
      </c>
      <c r="G27" s="23">
        <f t="shared" si="2"/>
        <v>99.6</v>
      </c>
      <c r="H27" s="20">
        <f t="shared" si="3"/>
        <v>6.2500000000000056E-5</v>
      </c>
      <c r="I27" s="23">
        <f t="shared" si="4"/>
        <v>5.4000000000000048</v>
      </c>
      <c r="J27" s="17" t="s">
        <v>533</v>
      </c>
      <c r="K27" s="46" t="s">
        <v>493</v>
      </c>
      <c r="L27" s="47" t="s">
        <v>462</v>
      </c>
      <c r="M27" s="46" t="s">
        <v>497</v>
      </c>
      <c r="N27" s="48" t="str">
        <f t="shared" si="5"/>
        <v>Y,I</v>
      </c>
    </row>
    <row r="28" spans="1:14" ht="17" thickBot="1" x14ac:dyDescent="0.25">
      <c r="A28">
        <v>27</v>
      </c>
      <c r="B28" s="19">
        <v>1.7546296296296296E-3</v>
      </c>
      <c r="C28" s="20">
        <v>1.7835648148148149E-3</v>
      </c>
      <c r="D28" s="72">
        <f t="shared" si="6"/>
        <v>105</v>
      </c>
      <c r="E28" s="72">
        <f t="shared" si="0"/>
        <v>107.5</v>
      </c>
      <c r="F28" s="72">
        <f t="shared" si="1"/>
        <v>2.5</v>
      </c>
      <c r="G28" s="23">
        <f t="shared" si="2"/>
        <v>105</v>
      </c>
      <c r="H28" s="20">
        <f t="shared" si="3"/>
        <v>2.8935185185185227E-5</v>
      </c>
      <c r="I28" s="23">
        <f t="shared" si="4"/>
        <v>2.5000000000000036</v>
      </c>
      <c r="J28" s="17" t="s">
        <v>310</v>
      </c>
      <c r="K28" s="46" t="s">
        <v>495</v>
      </c>
      <c r="L28" s="47" t="s">
        <v>467</v>
      </c>
      <c r="M28" s="46" t="s">
        <v>499</v>
      </c>
      <c r="N28" s="48" t="str">
        <f t="shared" si="5"/>
        <v>Z,R</v>
      </c>
    </row>
    <row r="29" spans="1:14" ht="17" thickBot="1" x14ac:dyDescent="0.25">
      <c r="A29">
        <v>28</v>
      </c>
      <c r="B29" s="19">
        <v>1.7835648148148149E-3</v>
      </c>
      <c r="C29" s="20">
        <v>1.8668981481481481E-3</v>
      </c>
      <c r="D29" s="72">
        <f t="shared" si="6"/>
        <v>107.5</v>
      </c>
      <c r="E29" s="72">
        <f t="shared" si="0"/>
        <v>114.70000000000002</v>
      </c>
      <c r="F29" s="72">
        <f t="shared" si="1"/>
        <v>7.2000000000000171</v>
      </c>
      <c r="G29" s="23">
        <f t="shared" si="2"/>
        <v>107.5</v>
      </c>
      <c r="H29" s="20">
        <f t="shared" si="3"/>
        <v>8.3333333333333263E-5</v>
      </c>
      <c r="I29" s="23">
        <f t="shared" si="4"/>
        <v>7.199999999999994</v>
      </c>
      <c r="J29" s="17" t="s">
        <v>534</v>
      </c>
      <c r="K29" s="46" t="s">
        <v>494</v>
      </c>
      <c r="L29" s="47" t="s">
        <v>462</v>
      </c>
      <c r="M29" s="46" t="s">
        <v>497</v>
      </c>
      <c r="N29" s="48" t="str">
        <f t="shared" si="5"/>
        <v>X,I</v>
      </c>
    </row>
    <row r="30" spans="1:14" ht="17" thickBot="1" x14ac:dyDescent="0.25">
      <c r="A30">
        <v>29</v>
      </c>
      <c r="B30" s="19">
        <v>1.8668981481481481E-3</v>
      </c>
      <c r="C30" s="20">
        <v>1.8981481481481482E-3</v>
      </c>
      <c r="D30" s="72">
        <f t="shared" si="6"/>
        <v>114.70000000000002</v>
      </c>
      <c r="E30" s="72">
        <f t="shared" si="0"/>
        <v>117.4</v>
      </c>
      <c r="F30" s="72">
        <f t="shared" si="1"/>
        <v>2.6999999999999886</v>
      </c>
      <c r="G30" s="23">
        <f t="shared" si="2"/>
        <v>114.70000000000002</v>
      </c>
      <c r="H30" s="20">
        <f t="shared" si="3"/>
        <v>3.1250000000000028E-5</v>
      </c>
      <c r="I30" s="23">
        <f t="shared" si="4"/>
        <v>2.7000000000000024</v>
      </c>
      <c r="J30" s="17" t="s">
        <v>29</v>
      </c>
      <c r="K30" s="46" t="s">
        <v>493</v>
      </c>
      <c r="L30" s="47" t="s">
        <v>467</v>
      </c>
      <c r="M30" s="46" t="s">
        <v>499</v>
      </c>
      <c r="N30" s="48" t="str">
        <f t="shared" si="5"/>
        <v>Y,R</v>
      </c>
    </row>
    <row r="31" spans="1:14" ht="17" thickBot="1" x14ac:dyDescent="0.25">
      <c r="A31">
        <v>30</v>
      </c>
      <c r="B31" s="19">
        <v>1.8981481481481482E-3</v>
      </c>
      <c r="C31" s="20">
        <v>1.9212962962962962E-3</v>
      </c>
      <c r="D31" s="72">
        <f t="shared" si="6"/>
        <v>117.4</v>
      </c>
      <c r="E31" s="72">
        <f t="shared" si="0"/>
        <v>119.4</v>
      </c>
      <c r="F31" s="72">
        <f t="shared" si="1"/>
        <v>2</v>
      </c>
      <c r="G31" s="23">
        <f t="shared" si="2"/>
        <v>117.4</v>
      </c>
      <c r="H31" s="20">
        <f t="shared" si="3"/>
        <v>2.3148148148148008E-5</v>
      </c>
      <c r="I31" s="23">
        <f t="shared" si="4"/>
        <v>1.999999999999988</v>
      </c>
      <c r="J31" s="17" t="s">
        <v>535</v>
      </c>
      <c r="K31" s="46" t="s">
        <v>494</v>
      </c>
      <c r="L31" s="47" t="s">
        <v>479</v>
      </c>
      <c r="M31" s="46" t="s">
        <v>498</v>
      </c>
      <c r="N31" s="48" t="str">
        <f t="shared" si="5"/>
        <v>X,C</v>
      </c>
    </row>
    <row r="32" spans="1:14" ht="17" thickBot="1" x14ac:dyDescent="0.25">
      <c r="A32">
        <v>31</v>
      </c>
      <c r="B32" s="19">
        <v>1.9212962962962962E-3</v>
      </c>
      <c r="C32" s="20">
        <v>1.9444444444444442E-3</v>
      </c>
      <c r="D32" s="72">
        <f t="shared" si="6"/>
        <v>119.4</v>
      </c>
      <c r="E32" s="72">
        <f t="shared" si="0"/>
        <v>121.39999999999998</v>
      </c>
      <c r="F32" s="72">
        <f t="shared" si="1"/>
        <v>1.9999999999999716</v>
      </c>
      <c r="G32" s="23">
        <f t="shared" si="2"/>
        <v>119.4</v>
      </c>
      <c r="H32" s="20">
        <f t="shared" si="3"/>
        <v>2.3148148148148008E-5</v>
      </c>
      <c r="I32" s="23">
        <f t="shared" si="4"/>
        <v>1.999999999999988</v>
      </c>
      <c r="J32" s="17" t="s">
        <v>29</v>
      </c>
      <c r="K32" s="46" t="s">
        <v>127</v>
      </c>
      <c r="L32" s="47" t="s">
        <v>467</v>
      </c>
      <c r="M32" s="46" t="s">
        <v>499</v>
      </c>
      <c r="N32" s="48" t="str">
        <f t="shared" si="5"/>
        <v>V,R</v>
      </c>
    </row>
    <row r="33" spans="1:14" ht="17" thickBot="1" x14ac:dyDescent="0.25">
      <c r="A33">
        <v>32</v>
      </c>
      <c r="B33" s="19">
        <v>1.9444444444444442E-3</v>
      </c>
      <c r="C33" s="20">
        <v>2.0300925925925925E-3</v>
      </c>
      <c r="D33" s="72">
        <f t="shared" si="6"/>
        <v>121.39999999999998</v>
      </c>
      <c r="E33" s="72">
        <f t="shared" si="0"/>
        <v>128.79999999999998</v>
      </c>
      <c r="F33" s="72">
        <f t="shared" si="1"/>
        <v>7.4000000000000057</v>
      </c>
      <c r="G33" s="23">
        <f t="shared" si="2"/>
        <v>121.39999999999998</v>
      </c>
      <c r="H33" s="20">
        <f t="shared" si="3"/>
        <v>8.564814814814828E-5</v>
      </c>
      <c r="I33" s="23">
        <f t="shared" si="4"/>
        <v>7.400000000000011</v>
      </c>
      <c r="J33" s="17" t="s">
        <v>536</v>
      </c>
      <c r="K33" s="46" t="s">
        <v>495</v>
      </c>
      <c r="L33" s="47" t="s">
        <v>482</v>
      </c>
      <c r="M33" s="46" t="s">
        <v>498</v>
      </c>
      <c r="N33" s="48" t="str">
        <f t="shared" si="5"/>
        <v>Z,C</v>
      </c>
    </row>
    <row r="34" spans="1:14" ht="17" thickBot="1" x14ac:dyDescent="0.25">
      <c r="A34">
        <v>33</v>
      </c>
      <c r="B34" s="19">
        <v>2.0300925925925925E-3</v>
      </c>
      <c r="C34" s="20">
        <v>2.0659722222222221E-3</v>
      </c>
      <c r="D34" s="72">
        <f t="shared" si="6"/>
        <v>128.79999999999998</v>
      </c>
      <c r="E34" s="72">
        <f t="shared" ref="E34:E65" si="7">SUM(C34*86400-46.6)</f>
        <v>131.9</v>
      </c>
      <c r="F34" s="72">
        <f t="shared" ref="F34:F65" si="8">SUM(E34-D34)</f>
        <v>3.1000000000000227</v>
      </c>
      <c r="G34" s="23">
        <f t="shared" ref="G34:G65" si="9">SUM(B34*86400)-46.6</f>
        <v>128.79999999999998</v>
      </c>
      <c r="H34" s="20">
        <f t="shared" ref="H34:H65" si="10">SUM(B35-B34)</f>
        <v>3.5879629629629629E-5</v>
      </c>
      <c r="I34" s="23">
        <f t="shared" ref="I34:I65" si="11">SUM(H34*86400)</f>
        <v>3.1</v>
      </c>
      <c r="J34" s="17" t="s">
        <v>537</v>
      </c>
      <c r="K34" s="46" t="s">
        <v>494</v>
      </c>
      <c r="L34" s="47" t="s">
        <v>469</v>
      </c>
      <c r="M34" s="46" t="s">
        <v>499</v>
      </c>
      <c r="N34" s="48" t="str">
        <f t="shared" ref="N34:N65" si="12">CONCATENATE(K34,",", M34)</f>
        <v>X,R</v>
      </c>
    </row>
    <row r="35" spans="1:14" ht="17" thickBot="1" x14ac:dyDescent="0.25">
      <c r="A35">
        <v>34</v>
      </c>
      <c r="B35" s="19">
        <v>2.0659722222222221E-3</v>
      </c>
      <c r="C35" s="20">
        <v>2.1064814814814813E-3</v>
      </c>
      <c r="D35" s="72">
        <f t="shared" ref="D35:D66" si="13">SUM(B35*86400)-46.6</f>
        <v>131.9</v>
      </c>
      <c r="E35" s="72">
        <f t="shared" si="7"/>
        <v>135.39999999999998</v>
      </c>
      <c r="F35" s="72">
        <f t="shared" si="8"/>
        <v>3.4999999999999716</v>
      </c>
      <c r="G35" s="23">
        <f t="shared" si="9"/>
        <v>131.9</v>
      </c>
      <c r="H35" s="20">
        <f t="shared" si="10"/>
        <v>6.3657407407407673E-5</v>
      </c>
      <c r="I35" s="23">
        <f t="shared" si="11"/>
        <v>5.5000000000000231</v>
      </c>
      <c r="J35" s="17" t="s">
        <v>538</v>
      </c>
      <c r="K35" s="46" t="s">
        <v>495</v>
      </c>
      <c r="L35" s="47" t="s">
        <v>482</v>
      </c>
      <c r="M35" s="46" t="s">
        <v>498</v>
      </c>
      <c r="N35" s="48" t="str">
        <f t="shared" si="12"/>
        <v>Z,C</v>
      </c>
    </row>
    <row r="36" spans="1:14" ht="17" thickBot="1" x14ac:dyDescent="0.25">
      <c r="A36">
        <v>35</v>
      </c>
      <c r="B36" s="19">
        <v>2.1296296296296298E-3</v>
      </c>
      <c r="C36" s="20">
        <v>2.1527777777777778E-3</v>
      </c>
      <c r="D36" s="72">
        <f t="shared" si="13"/>
        <v>137.4</v>
      </c>
      <c r="E36" s="72">
        <f t="shared" si="7"/>
        <v>139.4</v>
      </c>
      <c r="F36" s="72">
        <f t="shared" si="8"/>
        <v>2</v>
      </c>
      <c r="G36" s="23">
        <f t="shared" si="9"/>
        <v>137.4</v>
      </c>
      <c r="H36" s="20">
        <f t="shared" si="10"/>
        <v>2.3148148148148008E-5</v>
      </c>
      <c r="I36" s="23">
        <f t="shared" si="11"/>
        <v>1.999999999999988</v>
      </c>
      <c r="J36" s="17" t="s">
        <v>987</v>
      </c>
      <c r="K36" s="46" t="s">
        <v>494</v>
      </c>
      <c r="L36" s="47" t="s">
        <v>479</v>
      </c>
      <c r="M36" s="46" t="s">
        <v>498</v>
      </c>
      <c r="N36" s="48" t="str">
        <f t="shared" si="12"/>
        <v>X,C</v>
      </c>
    </row>
    <row r="37" spans="1:14" ht="17" thickBot="1" x14ac:dyDescent="0.25">
      <c r="A37">
        <v>36</v>
      </c>
      <c r="B37" s="19">
        <v>2.1527777777777778E-3</v>
      </c>
      <c r="C37" s="20">
        <v>2.212962962962963E-3</v>
      </c>
      <c r="D37" s="72">
        <f t="shared" si="13"/>
        <v>139.4</v>
      </c>
      <c r="E37" s="72">
        <f t="shared" si="7"/>
        <v>144.60000000000002</v>
      </c>
      <c r="F37" s="72">
        <f t="shared" si="8"/>
        <v>5.2000000000000171</v>
      </c>
      <c r="G37" s="23">
        <f t="shared" si="9"/>
        <v>139.4</v>
      </c>
      <c r="H37" s="20">
        <f t="shared" si="10"/>
        <v>6.0185185185185255E-5</v>
      </c>
      <c r="I37" s="23">
        <f t="shared" si="11"/>
        <v>5.2000000000000064</v>
      </c>
      <c r="J37" s="17" t="s">
        <v>539</v>
      </c>
      <c r="K37" s="46" t="s">
        <v>495</v>
      </c>
      <c r="L37" s="47" t="s">
        <v>482</v>
      </c>
      <c r="M37" s="46" t="s">
        <v>498</v>
      </c>
      <c r="N37" s="48" t="str">
        <f t="shared" si="12"/>
        <v>Z,C</v>
      </c>
    </row>
    <row r="38" spans="1:14" ht="17" thickBot="1" x14ac:dyDescent="0.25">
      <c r="A38">
        <v>37</v>
      </c>
      <c r="B38" s="19">
        <v>2.212962962962963E-3</v>
      </c>
      <c r="C38" s="20">
        <v>2.255787037037037E-3</v>
      </c>
      <c r="D38" s="72">
        <f t="shared" si="13"/>
        <v>144.60000000000002</v>
      </c>
      <c r="E38" s="72">
        <f t="shared" si="7"/>
        <v>148.30000000000001</v>
      </c>
      <c r="F38" s="72">
        <f t="shared" si="8"/>
        <v>3.6999999999999886</v>
      </c>
      <c r="G38" s="23">
        <f t="shared" si="9"/>
        <v>144.60000000000002</v>
      </c>
      <c r="H38" s="20">
        <f t="shared" si="10"/>
        <v>4.2824074074074032E-5</v>
      </c>
      <c r="I38" s="23">
        <f t="shared" si="11"/>
        <v>3.6999999999999962</v>
      </c>
      <c r="J38" s="17" t="s">
        <v>540</v>
      </c>
      <c r="K38" s="46" t="s">
        <v>494</v>
      </c>
      <c r="L38" s="47" t="s">
        <v>501</v>
      </c>
      <c r="M38" s="46" t="s">
        <v>498</v>
      </c>
      <c r="N38" s="48" t="str">
        <f t="shared" si="12"/>
        <v>X,C</v>
      </c>
    </row>
    <row r="39" spans="1:14" ht="17" thickBot="1" x14ac:dyDescent="0.25">
      <c r="A39">
        <v>38</v>
      </c>
      <c r="B39" s="19">
        <v>2.255787037037037E-3</v>
      </c>
      <c r="C39" s="20">
        <v>2.3773148148148147E-3</v>
      </c>
      <c r="D39" s="72">
        <f t="shared" si="13"/>
        <v>148.30000000000001</v>
      </c>
      <c r="E39" s="72">
        <f t="shared" si="7"/>
        <v>158.80000000000001</v>
      </c>
      <c r="F39" s="72">
        <f t="shared" si="8"/>
        <v>10.5</v>
      </c>
      <c r="G39" s="23">
        <f t="shared" si="9"/>
        <v>148.30000000000001</v>
      </c>
      <c r="H39" s="20">
        <f t="shared" si="10"/>
        <v>1.284722222222221E-4</v>
      </c>
      <c r="I39" s="23">
        <f t="shared" si="11"/>
        <v>11.099999999999989</v>
      </c>
      <c r="J39" s="17" t="s">
        <v>541</v>
      </c>
      <c r="K39" s="46" t="s">
        <v>495</v>
      </c>
      <c r="L39" s="47" t="s">
        <v>482</v>
      </c>
      <c r="M39" s="46" t="s">
        <v>498</v>
      </c>
      <c r="N39" s="48" t="str">
        <f t="shared" si="12"/>
        <v>Z,C</v>
      </c>
    </row>
    <row r="40" spans="1:14" ht="17" thickBot="1" x14ac:dyDescent="0.25">
      <c r="A40">
        <v>39</v>
      </c>
      <c r="B40" s="19">
        <v>2.3842592592592591E-3</v>
      </c>
      <c r="C40" s="20">
        <v>2.4074074074074076E-3</v>
      </c>
      <c r="D40" s="72">
        <f t="shared" si="13"/>
        <v>159.4</v>
      </c>
      <c r="E40" s="72">
        <f t="shared" si="7"/>
        <v>161.40000000000003</v>
      </c>
      <c r="F40" s="72">
        <f t="shared" si="8"/>
        <v>2.0000000000000284</v>
      </c>
      <c r="G40" s="23">
        <f t="shared" si="9"/>
        <v>159.4</v>
      </c>
      <c r="H40" s="20">
        <f t="shared" si="10"/>
        <v>3.4722222222222446E-5</v>
      </c>
      <c r="I40" s="23">
        <f t="shared" si="11"/>
        <v>3.0000000000000195</v>
      </c>
      <c r="J40" s="17" t="s">
        <v>542</v>
      </c>
      <c r="K40" s="46" t="s">
        <v>127</v>
      </c>
      <c r="L40" s="47" t="s">
        <v>482</v>
      </c>
      <c r="M40" s="46" t="s">
        <v>498</v>
      </c>
      <c r="N40" s="48" t="str">
        <f t="shared" si="12"/>
        <v>V,C</v>
      </c>
    </row>
    <row r="41" spans="1:14" ht="17" thickBot="1" x14ac:dyDescent="0.25">
      <c r="A41">
        <v>40</v>
      </c>
      <c r="B41" s="19">
        <v>2.4189814814814816E-3</v>
      </c>
      <c r="C41" s="20">
        <v>2.460648148148148E-3</v>
      </c>
      <c r="D41" s="72">
        <f t="shared" si="13"/>
        <v>162.4</v>
      </c>
      <c r="E41" s="72">
        <f t="shared" si="7"/>
        <v>166</v>
      </c>
      <c r="F41" s="72">
        <f t="shared" si="8"/>
        <v>3.5999999999999943</v>
      </c>
      <c r="G41" s="23">
        <f t="shared" si="9"/>
        <v>162.4</v>
      </c>
      <c r="H41" s="20">
        <f t="shared" si="10"/>
        <v>1.9907407407407417E-4</v>
      </c>
      <c r="I41" s="23">
        <f t="shared" si="11"/>
        <v>17.20000000000001</v>
      </c>
      <c r="J41" s="17" t="s">
        <v>543</v>
      </c>
      <c r="K41" s="46" t="s">
        <v>495</v>
      </c>
      <c r="L41" s="47" t="s">
        <v>479</v>
      </c>
      <c r="M41" s="46" t="s">
        <v>498</v>
      </c>
      <c r="N41" s="48" t="str">
        <f t="shared" si="12"/>
        <v>Z,C</v>
      </c>
    </row>
    <row r="42" spans="1:14" ht="17" thickBot="1" x14ac:dyDescent="0.25">
      <c r="A42">
        <v>41</v>
      </c>
      <c r="B42" s="19">
        <v>2.6180555555555558E-3</v>
      </c>
      <c r="C42" s="20">
        <v>2.646990740740741E-3</v>
      </c>
      <c r="D42" s="72">
        <f t="shared" si="13"/>
        <v>179.60000000000002</v>
      </c>
      <c r="E42" s="72">
        <f t="shared" si="7"/>
        <v>182.10000000000002</v>
      </c>
      <c r="F42" s="72">
        <f t="shared" si="8"/>
        <v>2.5</v>
      </c>
      <c r="G42" s="23">
        <f t="shared" si="9"/>
        <v>179.60000000000002</v>
      </c>
      <c r="H42" s="20">
        <f t="shared" si="10"/>
        <v>2.8935185185185227E-5</v>
      </c>
      <c r="I42" s="23">
        <f t="shared" si="11"/>
        <v>2.5000000000000036</v>
      </c>
      <c r="J42" s="17" t="s">
        <v>544</v>
      </c>
      <c r="K42" s="46" t="s">
        <v>127</v>
      </c>
      <c r="L42" s="47" t="s">
        <v>482</v>
      </c>
      <c r="M42" s="46" t="s">
        <v>498</v>
      </c>
      <c r="N42" s="48" t="str">
        <f t="shared" si="12"/>
        <v>V,C</v>
      </c>
    </row>
    <row r="43" spans="1:14" ht="17" thickBot="1" x14ac:dyDescent="0.25">
      <c r="A43">
        <v>42</v>
      </c>
      <c r="B43" s="19">
        <v>2.646990740740741E-3</v>
      </c>
      <c r="C43" s="20">
        <v>2.6620370370370374E-3</v>
      </c>
      <c r="D43" s="72">
        <f t="shared" si="13"/>
        <v>182.10000000000002</v>
      </c>
      <c r="E43" s="72">
        <f t="shared" si="7"/>
        <v>183.40000000000003</v>
      </c>
      <c r="F43" s="72">
        <f t="shared" si="8"/>
        <v>1.3000000000000114</v>
      </c>
      <c r="G43" s="23">
        <f t="shared" si="9"/>
        <v>182.10000000000002</v>
      </c>
      <c r="H43" s="20">
        <f t="shared" si="10"/>
        <v>1.5046296296296422E-5</v>
      </c>
      <c r="I43" s="23">
        <f t="shared" si="11"/>
        <v>1.3000000000000109</v>
      </c>
      <c r="J43" s="17" t="s">
        <v>545</v>
      </c>
      <c r="K43" s="46" t="s">
        <v>495</v>
      </c>
      <c r="L43" s="47" t="s">
        <v>469</v>
      </c>
      <c r="M43" s="46" t="s">
        <v>499</v>
      </c>
      <c r="N43" s="48" t="str">
        <f t="shared" si="12"/>
        <v>Z,R</v>
      </c>
    </row>
    <row r="44" spans="1:14" ht="17" thickBot="1" x14ac:dyDescent="0.25">
      <c r="A44">
        <v>43</v>
      </c>
      <c r="B44" s="19">
        <v>2.6620370370370374E-3</v>
      </c>
      <c r="C44" s="20">
        <v>2.6944444444444442E-3</v>
      </c>
      <c r="D44" s="72">
        <f t="shared" si="13"/>
        <v>183.40000000000003</v>
      </c>
      <c r="E44" s="72">
        <f t="shared" si="7"/>
        <v>186.2</v>
      </c>
      <c r="F44" s="72">
        <f t="shared" si="8"/>
        <v>2.7999999999999545</v>
      </c>
      <c r="G44" s="23">
        <f t="shared" si="9"/>
        <v>183.40000000000003</v>
      </c>
      <c r="H44" s="20">
        <f t="shared" si="10"/>
        <v>3.2407407407406778E-5</v>
      </c>
      <c r="I44" s="23">
        <f t="shared" si="11"/>
        <v>2.7999999999999456</v>
      </c>
      <c r="J44" s="17" t="s">
        <v>546</v>
      </c>
      <c r="K44" s="46" t="s">
        <v>127</v>
      </c>
      <c r="L44" s="47" t="s">
        <v>482</v>
      </c>
      <c r="M44" s="46" t="s">
        <v>498</v>
      </c>
      <c r="N44" s="48" t="str">
        <f t="shared" si="12"/>
        <v>V,C</v>
      </c>
    </row>
    <row r="45" spans="1:14" ht="17" thickBot="1" x14ac:dyDescent="0.25">
      <c r="A45">
        <v>44</v>
      </c>
      <c r="B45" s="19">
        <v>2.6944444444444442E-3</v>
      </c>
      <c r="C45" s="20">
        <v>2.7719907407407411E-3</v>
      </c>
      <c r="D45" s="72">
        <f t="shared" si="13"/>
        <v>186.2</v>
      </c>
      <c r="E45" s="72">
        <f t="shared" si="7"/>
        <v>192.90000000000003</v>
      </c>
      <c r="F45" s="72">
        <f t="shared" si="8"/>
        <v>6.7000000000000455</v>
      </c>
      <c r="G45" s="23">
        <f t="shared" si="9"/>
        <v>186.2</v>
      </c>
      <c r="H45" s="20">
        <f t="shared" si="10"/>
        <v>7.7546296296296911E-5</v>
      </c>
      <c r="I45" s="23">
        <f t="shared" si="11"/>
        <v>6.7000000000000535</v>
      </c>
      <c r="J45" s="17" t="s">
        <v>547</v>
      </c>
      <c r="K45" s="46" t="s">
        <v>495</v>
      </c>
      <c r="L45" s="47" t="s">
        <v>482</v>
      </c>
      <c r="M45" s="46" t="s">
        <v>498</v>
      </c>
      <c r="N45" s="48" t="str">
        <f t="shared" si="12"/>
        <v>Z,C</v>
      </c>
    </row>
    <row r="46" spans="1:14" ht="17" thickBot="1" x14ac:dyDescent="0.25">
      <c r="A46">
        <v>45</v>
      </c>
      <c r="B46" s="19">
        <v>2.7719907407407411E-3</v>
      </c>
      <c r="C46" s="20">
        <v>2.8310185185185179E-3</v>
      </c>
      <c r="D46" s="72">
        <f t="shared" si="13"/>
        <v>192.90000000000003</v>
      </c>
      <c r="E46" s="72">
        <f t="shared" si="7"/>
        <v>197.99999999999994</v>
      </c>
      <c r="F46" s="72">
        <f t="shared" si="8"/>
        <v>5.0999999999999091</v>
      </c>
      <c r="G46" s="23">
        <f t="shared" si="9"/>
        <v>192.90000000000003</v>
      </c>
      <c r="H46" s="20">
        <f t="shared" si="10"/>
        <v>5.902777777777677E-5</v>
      </c>
      <c r="I46" s="23">
        <f t="shared" si="11"/>
        <v>5.0999999999999126</v>
      </c>
      <c r="J46" s="17" t="s">
        <v>548</v>
      </c>
      <c r="K46" s="46" t="s">
        <v>127</v>
      </c>
      <c r="L46" s="47" t="s">
        <v>462</v>
      </c>
      <c r="M46" s="46" t="s">
        <v>497</v>
      </c>
      <c r="N46" s="48" t="str">
        <f t="shared" si="12"/>
        <v>V,I</v>
      </c>
    </row>
    <row r="47" spans="1:14" ht="17" thickBot="1" x14ac:dyDescent="0.25">
      <c r="A47">
        <v>46</v>
      </c>
      <c r="B47" s="19">
        <v>2.8310185185185179E-3</v>
      </c>
      <c r="C47" s="20">
        <v>2.8472222222222219E-3</v>
      </c>
      <c r="D47" s="72">
        <f t="shared" si="13"/>
        <v>197.99999999999994</v>
      </c>
      <c r="E47" s="72">
        <f t="shared" si="7"/>
        <v>199.39999999999998</v>
      </c>
      <c r="F47" s="72">
        <f t="shared" si="8"/>
        <v>1.4000000000000341</v>
      </c>
      <c r="G47" s="23">
        <f t="shared" si="9"/>
        <v>197.99999999999994</v>
      </c>
      <c r="H47" s="20">
        <f t="shared" si="10"/>
        <v>2.7777777777778477E-5</v>
      </c>
      <c r="I47" s="23">
        <f t="shared" si="11"/>
        <v>2.4000000000000603</v>
      </c>
      <c r="J47" s="17" t="s">
        <v>549</v>
      </c>
      <c r="K47" s="46" t="s">
        <v>494</v>
      </c>
      <c r="L47" s="47" t="s">
        <v>477</v>
      </c>
      <c r="M47" s="46" t="s">
        <v>498</v>
      </c>
      <c r="N47" s="48" t="str">
        <f t="shared" si="12"/>
        <v>X,C</v>
      </c>
    </row>
    <row r="48" spans="1:14" ht="17" thickBot="1" x14ac:dyDescent="0.25">
      <c r="A48">
        <v>47</v>
      </c>
      <c r="B48" s="19">
        <v>2.8587962962962963E-3</v>
      </c>
      <c r="C48" s="20">
        <v>2.991898148148148E-3</v>
      </c>
      <c r="D48" s="72">
        <f t="shared" si="13"/>
        <v>200.4</v>
      </c>
      <c r="E48" s="72">
        <f t="shared" si="7"/>
        <v>211.9</v>
      </c>
      <c r="F48" s="72">
        <f t="shared" si="8"/>
        <v>11.5</v>
      </c>
      <c r="G48" s="23">
        <f t="shared" si="9"/>
        <v>200.4</v>
      </c>
      <c r="H48" s="20">
        <f t="shared" si="10"/>
        <v>1.2731481481481491E-4</v>
      </c>
      <c r="I48" s="23">
        <f t="shared" si="11"/>
        <v>11.000000000000009</v>
      </c>
      <c r="J48" s="17" t="s">
        <v>550</v>
      </c>
      <c r="K48" s="46" t="s">
        <v>127</v>
      </c>
      <c r="L48" s="47" t="s">
        <v>479</v>
      </c>
      <c r="M48" s="46" t="s">
        <v>498</v>
      </c>
      <c r="N48" s="48" t="str">
        <f t="shared" si="12"/>
        <v>V,C</v>
      </c>
    </row>
    <row r="49" spans="1:14" ht="17" thickBot="1" x14ac:dyDescent="0.25">
      <c r="A49">
        <v>48</v>
      </c>
      <c r="B49" s="19">
        <v>2.9861111111111113E-3</v>
      </c>
      <c r="C49" s="20">
        <v>3.0543981481481481E-3</v>
      </c>
      <c r="D49" s="72">
        <f t="shared" si="13"/>
        <v>211.4</v>
      </c>
      <c r="E49" s="72">
        <f t="shared" si="7"/>
        <v>217.29999999999998</v>
      </c>
      <c r="F49" s="72">
        <f t="shared" si="8"/>
        <v>5.8999999999999773</v>
      </c>
      <c r="G49" s="23">
        <f t="shared" si="9"/>
        <v>211.4</v>
      </c>
      <c r="H49" s="20">
        <f t="shared" si="10"/>
        <v>5.7870370370370888E-5</v>
      </c>
      <c r="I49" s="23">
        <f t="shared" si="11"/>
        <v>5.0000000000000444</v>
      </c>
      <c r="J49" s="17" t="s">
        <v>551</v>
      </c>
      <c r="K49" s="46" t="s">
        <v>495</v>
      </c>
      <c r="L49" s="47" t="s">
        <v>479</v>
      </c>
      <c r="M49" s="46" t="s">
        <v>498</v>
      </c>
      <c r="N49" s="48" t="str">
        <f t="shared" si="12"/>
        <v>Z,C</v>
      </c>
    </row>
    <row r="50" spans="1:14" ht="17" thickBot="1" x14ac:dyDescent="0.25">
      <c r="A50">
        <v>49</v>
      </c>
      <c r="B50" s="19">
        <v>3.0439814814814821E-3</v>
      </c>
      <c r="C50" s="20">
        <v>3.1597222222222222E-3</v>
      </c>
      <c r="D50" s="72">
        <f t="shared" si="13"/>
        <v>216.40000000000006</v>
      </c>
      <c r="E50" s="72">
        <f t="shared" si="7"/>
        <v>226.4</v>
      </c>
      <c r="F50" s="72">
        <f t="shared" si="8"/>
        <v>9.9999999999999432</v>
      </c>
      <c r="G50" s="23">
        <f t="shared" si="9"/>
        <v>216.40000000000006</v>
      </c>
      <c r="H50" s="20">
        <f t="shared" si="10"/>
        <v>1.3657407407407368E-4</v>
      </c>
      <c r="I50" s="23">
        <f t="shared" si="11"/>
        <v>11.799999999999965</v>
      </c>
      <c r="J50" s="17" t="s">
        <v>552</v>
      </c>
      <c r="K50" s="46" t="s">
        <v>127</v>
      </c>
      <c r="L50" s="47" t="s">
        <v>479</v>
      </c>
      <c r="M50" s="46" t="s">
        <v>498</v>
      </c>
      <c r="N50" s="48" t="str">
        <f t="shared" si="12"/>
        <v>V,C</v>
      </c>
    </row>
    <row r="51" spans="1:14" ht="17" thickBot="1" x14ac:dyDescent="0.25">
      <c r="A51">
        <v>50</v>
      </c>
      <c r="B51" s="19">
        <v>3.1805555555555558E-3</v>
      </c>
      <c r="C51" s="20">
        <v>3.3229166666666667E-3</v>
      </c>
      <c r="D51" s="72">
        <f t="shared" si="13"/>
        <v>228.20000000000002</v>
      </c>
      <c r="E51" s="72">
        <f t="shared" si="7"/>
        <v>240.50000000000003</v>
      </c>
      <c r="F51" s="72">
        <f t="shared" si="8"/>
        <v>12.300000000000011</v>
      </c>
      <c r="G51" s="23">
        <f t="shared" si="9"/>
        <v>228.20000000000002</v>
      </c>
      <c r="H51" s="20">
        <f t="shared" si="10"/>
        <v>1.423611111111109E-4</v>
      </c>
      <c r="I51" s="23">
        <f t="shared" si="11"/>
        <v>12.299999999999981</v>
      </c>
      <c r="J51" s="17" t="s">
        <v>553</v>
      </c>
      <c r="K51" s="46" t="s">
        <v>493</v>
      </c>
      <c r="L51" s="47" t="s">
        <v>479</v>
      </c>
      <c r="M51" s="46" t="s">
        <v>498</v>
      </c>
      <c r="N51" s="48" t="str">
        <f t="shared" si="12"/>
        <v>Y,C</v>
      </c>
    </row>
    <row r="52" spans="1:14" ht="17" thickBot="1" x14ac:dyDescent="0.25">
      <c r="A52">
        <v>51</v>
      </c>
      <c r="B52" s="19">
        <v>3.3229166666666667E-3</v>
      </c>
      <c r="C52" s="19">
        <v>3.3449074074074071E-3</v>
      </c>
      <c r="D52" s="72">
        <f t="shared" si="13"/>
        <v>240.50000000000003</v>
      </c>
      <c r="E52" s="72">
        <f t="shared" si="7"/>
        <v>242.4</v>
      </c>
      <c r="F52" s="72">
        <f t="shared" si="8"/>
        <v>1.8999999999999773</v>
      </c>
      <c r="G52" s="23">
        <f t="shared" si="9"/>
        <v>240.50000000000003</v>
      </c>
      <c r="H52" s="20">
        <f t="shared" si="10"/>
        <v>2.1990740740740391E-5</v>
      </c>
      <c r="I52" s="23">
        <f t="shared" si="11"/>
        <v>1.8999999999999697</v>
      </c>
      <c r="J52" s="17" t="s">
        <v>25</v>
      </c>
      <c r="K52" s="46" t="s">
        <v>494</v>
      </c>
      <c r="L52" s="47" t="s">
        <v>469</v>
      </c>
      <c r="M52" s="46" t="s">
        <v>499</v>
      </c>
      <c r="N52" s="48" t="str">
        <f t="shared" si="12"/>
        <v>X,R</v>
      </c>
    </row>
    <row r="53" spans="1:14" ht="17" thickBot="1" x14ac:dyDescent="0.25">
      <c r="A53">
        <v>52</v>
      </c>
      <c r="B53" s="19">
        <v>3.3449074074074071E-3</v>
      </c>
      <c r="C53" s="20">
        <v>3.37962962962963E-3</v>
      </c>
      <c r="D53" s="72">
        <f t="shared" si="13"/>
        <v>242.4</v>
      </c>
      <c r="E53" s="72">
        <f t="shared" si="7"/>
        <v>245.40000000000006</v>
      </c>
      <c r="F53" s="72">
        <f t="shared" si="8"/>
        <v>3.0000000000000568</v>
      </c>
      <c r="G53" s="23">
        <f t="shared" si="9"/>
        <v>242.4</v>
      </c>
      <c r="H53" s="20">
        <f t="shared" si="10"/>
        <v>3.3564814814815262E-5</v>
      </c>
      <c r="I53" s="23">
        <f t="shared" si="11"/>
        <v>2.9000000000000385</v>
      </c>
      <c r="J53" s="17" t="s">
        <v>554</v>
      </c>
      <c r="K53" s="46" t="s">
        <v>127</v>
      </c>
      <c r="L53" s="47" t="s">
        <v>469</v>
      </c>
      <c r="M53" s="46" t="s">
        <v>499</v>
      </c>
      <c r="N53" s="48" t="str">
        <f t="shared" si="12"/>
        <v>V,R</v>
      </c>
    </row>
    <row r="54" spans="1:14" ht="17" thickBot="1" x14ac:dyDescent="0.25">
      <c r="A54">
        <v>53</v>
      </c>
      <c r="B54" s="19">
        <v>3.3784722222222224E-3</v>
      </c>
      <c r="C54" s="20">
        <v>3.4560185185185184E-3</v>
      </c>
      <c r="D54" s="72">
        <f t="shared" si="13"/>
        <v>245.30000000000004</v>
      </c>
      <c r="E54" s="72">
        <f t="shared" si="7"/>
        <v>251.99999999999997</v>
      </c>
      <c r="F54" s="72">
        <f t="shared" si="8"/>
        <v>6.6999999999999318</v>
      </c>
      <c r="G54" s="23">
        <f t="shared" si="9"/>
        <v>245.30000000000004</v>
      </c>
      <c r="H54" s="20">
        <f t="shared" si="10"/>
        <v>7.7546296296296044E-5</v>
      </c>
      <c r="I54" s="23">
        <f t="shared" si="11"/>
        <v>6.699999999999978</v>
      </c>
      <c r="J54" s="17" t="s">
        <v>555</v>
      </c>
      <c r="K54" s="46" t="s">
        <v>494</v>
      </c>
      <c r="L54" s="47" t="s">
        <v>462</v>
      </c>
      <c r="M54" s="46" t="s">
        <v>497</v>
      </c>
      <c r="N54" s="48" t="str">
        <f t="shared" si="12"/>
        <v>X,I</v>
      </c>
    </row>
    <row r="55" spans="1:14" ht="17" thickBot="1" x14ac:dyDescent="0.25">
      <c r="A55">
        <v>54</v>
      </c>
      <c r="B55" s="19">
        <v>3.4560185185185184E-3</v>
      </c>
      <c r="C55" s="19">
        <v>3.472222222222222E-3</v>
      </c>
      <c r="D55" s="72">
        <f t="shared" si="13"/>
        <v>251.99999999999997</v>
      </c>
      <c r="E55" s="72">
        <f t="shared" si="7"/>
        <v>253.4</v>
      </c>
      <c r="F55" s="72">
        <f t="shared" si="8"/>
        <v>1.4000000000000341</v>
      </c>
      <c r="G55" s="23">
        <f t="shared" si="9"/>
        <v>251.99999999999997</v>
      </c>
      <c r="H55" s="20">
        <f t="shared" si="10"/>
        <v>2.777777777777761E-5</v>
      </c>
      <c r="I55" s="23">
        <f t="shared" si="11"/>
        <v>2.3999999999999853</v>
      </c>
      <c r="J55" s="17" t="s">
        <v>556</v>
      </c>
      <c r="K55" s="46" t="s">
        <v>128</v>
      </c>
      <c r="L55" s="47" t="s">
        <v>460</v>
      </c>
      <c r="M55" s="46" t="s">
        <v>497</v>
      </c>
      <c r="N55" s="48" t="str">
        <f t="shared" si="12"/>
        <v>W,I</v>
      </c>
    </row>
    <row r="56" spans="1:14" ht="17" thickBot="1" x14ac:dyDescent="0.25">
      <c r="A56">
        <v>55</v>
      </c>
      <c r="B56" s="19">
        <v>3.483796296296296E-3</v>
      </c>
      <c r="C56" s="19">
        <v>3.5393518518518521E-3</v>
      </c>
      <c r="D56" s="72">
        <f t="shared" si="13"/>
        <v>254.4</v>
      </c>
      <c r="E56" s="72">
        <f t="shared" si="7"/>
        <v>259.2</v>
      </c>
      <c r="F56" s="72">
        <f t="shared" si="8"/>
        <v>4.7999999999999829</v>
      </c>
      <c r="G56" s="23">
        <f t="shared" si="9"/>
        <v>254.4</v>
      </c>
      <c r="H56" s="20">
        <f t="shared" si="10"/>
        <v>5.5555555555556087E-5</v>
      </c>
      <c r="I56" s="23">
        <f t="shared" si="11"/>
        <v>4.800000000000046</v>
      </c>
      <c r="J56" s="17" t="s">
        <v>557</v>
      </c>
      <c r="K56" s="46" t="s">
        <v>127</v>
      </c>
      <c r="L56" s="47" t="s">
        <v>475</v>
      </c>
      <c r="M56" s="46" t="s">
        <v>498</v>
      </c>
      <c r="N56" s="48" t="str">
        <f t="shared" si="12"/>
        <v>V,C</v>
      </c>
    </row>
    <row r="57" spans="1:14" ht="17" thickBot="1" x14ac:dyDescent="0.25">
      <c r="A57">
        <v>56</v>
      </c>
      <c r="B57" s="19">
        <v>3.5393518518518521E-3</v>
      </c>
      <c r="C57" s="20">
        <v>3.6203703703703697E-3</v>
      </c>
      <c r="D57" s="72">
        <f t="shared" si="13"/>
        <v>259.2</v>
      </c>
      <c r="E57" s="72">
        <f t="shared" si="7"/>
        <v>266.19999999999993</v>
      </c>
      <c r="F57" s="72">
        <f t="shared" si="8"/>
        <v>6.9999999999999432</v>
      </c>
      <c r="G57" s="23">
        <f t="shared" si="9"/>
        <v>259.2</v>
      </c>
      <c r="H57" s="20">
        <f t="shared" si="10"/>
        <v>8.1018518518517595E-5</v>
      </c>
      <c r="I57" s="23">
        <f t="shared" si="11"/>
        <v>6.9999999999999201</v>
      </c>
      <c r="J57" s="17" t="s">
        <v>558</v>
      </c>
      <c r="K57" s="46" t="s">
        <v>494</v>
      </c>
      <c r="L57" s="47" t="s">
        <v>462</v>
      </c>
      <c r="M57" s="46" t="s">
        <v>497</v>
      </c>
      <c r="N57" s="48" t="str">
        <f t="shared" si="12"/>
        <v>X,I</v>
      </c>
    </row>
    <row r="58" spans="1:14" ht="17" thickBot="1" x14ac:dyDescent="0.25">
      <c r="A58">
        <v>57</v>
      </c>
      <c r="B58" s="19">
        <v>3.6203703703703697E-3</v>
      </c>
      <c r="C58" s="20">
        <v>3.6342592592592594E-3</v>
      </c>
      <c r="D58" s="72">
        <f t="shared" si="13"/>
        <v>266.19999999999993</v>
      </c>
      <c r="E58" s="72">
        <f t="shared" si="7"/>
        <v>267.39999999999998</v>
      </c>
      <c r="F58" s="72">
        <f t="shared" si="8"/>
        <v>1.2000000000000455</v>
      </c>
      <c r="G58" s="23">
        <f t="shared" si="9"/>
        <v>266.19999999999993</v>
      </c>
      <c r="H58" s="20">
        <f t="shared" si="10"/>
        <v>1.3888888888889672E-5</v>
      </c>
      <c r="I58" s="23">
        <f t="shared" si="11"/>
        <v>1.2000000000000677</v>
      </c>
      <c r="J58" s="17" t="s">
        <v>56</v>
      </c>
      <c r="K58" s="46" t="s">
        <v>495</v>
      </c>
      <c r="L58" s="47" t="s">
        <v>467</v>
      </c>
      <c r="M58" s="46" t="s">
        <v>499</v>
      </c>
      <c r="N58" s="48" t="str">
        <f t="shared" si="12"/>
        <v>Z,R</v>
      </c>
    </row>
    <row r="59" spans="1:14" ht="17" thickBot="1" x14ac:dyDescent="0.25">
      <c r="A59">
        <v>58</v>
      </c>
      <c r="B59" s="19">
        <v>3.6342592592592594E-3</v>
      </c>
      <c r="C59" s="20">
        <v>3.645833333333333E-3</v>
      </c>
      <c r="D59" s="72">
        <f t="shared" si="13"/>
        <v>267.39999999999998</v>
      </c>
      <c r="E59" s="72">
        <f t="shared" si="7"/>
        <v>268.39999999999992</v>
      </c>
      <c r="F59" s="72">
        <f t="shared" si="8"/>
        <v>0.99999999999994316</v>
      </c>
      <c r="G59" s="23">
        <f t="shared" si="9"/>
        <v>267.39999999999998</v>
      </c>
      <c r="H59" s="20">
        <f t="shared" si="10"/>
        <v>2.3148148148148008E-5</v>
      </c>
      <c r="I59" s="23">
        <f t="shared" si="11"/>
        <v>1.999999999999988</v>
      </c>
      <c r="J59" s="17" t="s">
        <v>559</v>
      </c>
      <c r="K59" s="46" t="s">
        <v>494</v>
      </c>
      <c r="L59" s="47" t="s">
        <v>462</v>
      </c>
      <c r="M59" s="46" t="s">
        <v>497</v>
      </c>
      <c r="N59" s="48" t="str">
        <f t="shared" si="12"/>
        <v>X,I</v>
      </c>
    </row>
    <row r="60" spans="1:14" ht="17" thickBot="1" x14ac:dyDescent="0.25">
      <c r="A60">
        <v>59</v>
      </c>
      <c r="B60" s="19">
        <v>3.6574074074074074E-3</v>
      </c>
      <c r="C60" s="20">
        <v>3.7152777777777774E-3</v>
      </c>
      <c r="D60" s="72">
        <f t="shared" si="13"/>
        <v>269.39999999999998</v>
      </c>
      <c r="E60" s="72">
        <f t="shared" si="7"/>
        <v>274.39999999999992</v>
      </c>
      <c r="F60" s="72">
        <f t="shared" si="8"/>
        <v>4.9999999999999432</v>
      </c>
      <c r="G60" s="23">
        <f t="shared" si="9"/>
        <v>269.39999999999998</v>
      </c>
      <c r="H60" s="20">
        <f t="shared" si="10"/>
        <v>6.4814814814814856E-5</v>
      </c>
      <c r="I60" s="23">
        <f t="shared" si="11"/>
        <v>5.6000000000000032</v>
      </c>
      <c r="J60" s="17" t="s">
        <v>560</v>
      </c>
      <c r="K60" s="46" t="s">
        <v>493</v>
      </c>
      <c r="L60" s="47" t="s">
        <v>467</v>
      </c>
      <c r="M60" s="46" t="s">
        <v>499</v>
      </c>
      <c r="N60" s="48" t="str">
        <f t="shared" si="12"/>
        <v>Y,R</v>
      </c>
    </row>
    <row r="61" spans="1:14" ht="17" thickBot="1" x14ac:dyDescent="0.25">
      <c r="A61">
        <v>60</v>
      </c>
      <c r="B61" s="19">
        <v>3.7222222222222223E-3</v>
      </c>
      <c r="C61" s="20">
        <v>3.7847222222222223E-3</v>
      </c>
      <c r="D61" s="72">
        <f t="shared" si="13"/>
        <v>275</v>
      </c>
      <c r="E61" s="72">
        <f t="shared" si="7"/>
        <v>280.39999999999998</v>
      </c>
      <c r="F61" s="72">
        <f t="shared" si="8"/>
        <v>5.3999999999999773</v>
      </c>
      <c r="G61" s="23">
        <f t="shared" si="9"/>
        <v>275</v>
      </c>
      <c r="H61" s="20">
        <f t="shared" si="10"/>
        <v>1.5046296296296422E-5</v>
      </c>
      <c r="I61" s="23">
        <f t="shared" si="11"/>
        <v>1.3000000000000109</v>
      </c>
      <c r="J61" s="17" t="s">
        <v>561</v>
      </c>
      <c r="K61" s="46" t="s">
        <v>127</v>
      </c>
      <c r="L61" s="47" t="s">
        <v>479</v>
      </c>
      <c r="M61" s="46" t="s">
        <v>498</v>
      </c>
      <c r="N61" s="48" t="str">
        <f t="shared" si="12"/>
        <v>V,C</v>
      </c>
    </row>
    <row r="62" spans="1:14" ht="17" thickBot="1" x14ac:dyDescent="0.25">
      <c r="A62">
        <v>61</v>
      </c>
      <c r="B62" s="19">
        <v>3.7372685185185187E-3</v>
      </c>
      <c r="C62" s="20">
        <v>3.7696759259259263E-3</v>
      </c>
      <c r="D62" s="72">
        <f t="shared" si="13"/>
        <v>276.3</v>
      </c>
      <c r="E62" s="72">
        <f t="shared" si="7"/>
        <v>279.10000000000002</v>
      </c>
      <c r="F62" s="72">
        <f t="shared" si="8"/>
        <v>2.8000000000000114</v>
      </c>
      <c r="G62" s="23">
        <f t="shared" si="9"/>
        <v>276.3</v>
      </c>
      <c r="H62" s="20">
        <f t="shared" si="10"/>
        <v>4.7453703703703633E-5</v>
      </c>
      <c r="I62" s="23">
        <f t="shared" si="11"/>
        <v>4.0999999999999943</v>
      </c>
      <c r="J62" s="17" t="s">
        <v>562</v>
      </c>
      <c r="K62" s="46" t="s">
        <v>494</v>
      </c>
      <c r="L62" s="47" t="s">
        <v>479</v>
      </c>
      <c r="M62" s="46" t="s">
        <v>498</v>
      </c>
      <c r="N62" s="48" t="str">
        <f t="shared" si="12"/>
        <v>X,C</v>
      </c>
    </row>
    <row r="63" spans="1:14" ht="17" thickBot="1" x14ac:dyDescent="0.25">
      <c r="A63">
        <v>62</v>
      </c>
      <c r="B63" s="19">
        <v>3.7847222222222223E-3</v>
      </c>
      <c r="C63" s="20">
        <v>4.1435185185185186E-3</v>
      </c>
      <c r="D63" s="72">
        <f t="shared" si="13"/>
        <v>280.39999999999998</v>
      </c>
      <c r="E63" s="72">
        <f t="shared" si="7"/>
        <v>311.39999999999998</v>
      </c>
      <c r="F63" s="72">
        <f t="shared" si="8"/>
        <v>31</v>
      </c>
      <c r="G63" s="23">
        <f t="shared" si="9"/>
        <v>280.39999999999998</v>
      </c>
      <c r="H63" s="20">
        <f t="shared" si="10"/>
        <v>3.6689814814814831E-4</v>
      </c>
      <c r="I63" s="23">
        <f t="shared" si="11"/>
        <v>31.700000000000014</v>
      </c>
      <c r="J63" s="17" t="s">
        <v>119</v>
      </c>
      <c r="K63" s="46" t="s">
        <v>14</v>
      </c>
      <c r="L63" s="47" t="s">
        <v>504</v>
      </c>
      <c r="M63" s="46" t="s">
        <v>504</v>
      </c>
      <c r="N63" s="48" t="str">
        <f t="shared" si="12"/>
        <v>ALL,M</v>
      </c>
    </row>
    <row r="64" spans="1:14" ht="17" thickBot="1" x14ac:dyDescent="0.25">
      <c r="A64">
        <v>63</v>
      </c>
      <c r="B64" s="19">
        <v>4.1516203703703706E-3</v>
      </c>
      <c r="C64" s="20">
        <v>4.2418981481481483E-3</v>
      </c>
      <c r="D64" s="72">
        <f t="shared" si="13"/>
        <v>312.10000000000002</v>
      </c>
      <c r="E64" s="72">
        <f t="shared" si="7"/>
        <v>319.89999999999998</v>
      </c>
      <c r="F64" s="72">
        <f t="shared" si="8"/>
        <v>7.7999999999999545</v>
      </c>
      <c r="G64" s="23">
        <f t="shared" si="9"/>
        <v>312.10000000000002</v>
      </c>
      <c r="H64" s="20">
        <f t="shared" si="10"/>
        <v>9.0277777777777665E-5</v>
      </c>
      <c r="I64" s="23">
        <f t="shared" si="11"/>
        <v>7.7999999999999901</v>
      </c>
      <c r="J64" s="17" t="s">
        <v>563</v>
      </c>
      <c r="K64" s="46" t="s">
        <v>127</v>
      </c>
      <c r="L64" s="47" t="s">
        <v>479</v>
      </c>
      <c r="M64" s="46" t="s">
        <v>498</v>
      </c>
      <c r="N64" s="48" t="str">
        <f t="shared" si="12"/>
        <v>V,C</v>
      </c>
    </row>
    <row r="65" spans="1:14" ht="17" thickBot="1" x14ac:dyDescent="0.25">
      <c r="A65">
        <v>64</v>
      </c>
      <c r="B65" s="19">
        <v>4.2418981481481483E-3</v>
      </c>
      <c r="C65" s="20">
        <v>4.2708333333333339E-3</v>
      </c>
      <c r="D65" s="72">
        <f t="shared" si="13"/>
        <v>319.89999999999998</v>
      </c>
      <c r="E65" s="72">
        <f t="shared" si="7"/>
        <v>322.40000000000003</v>
      </c>
      <c r="F65" s="72">
        <f t="shared" si="8"/>
        <v>2.5000000000000568</v>
      </c>
      <c r="G65" s="23">
        <f t="shared" si="9"/>
        <v>319.89999999999998</v>
      </c>
      <c r="H65" s="20">
        <f t="shared" si="10"/>
        <v>2.8935185185185661E-5</v>
      </c>
      <c r="I65" s="23">
        <f t="shared" si="11"/>
        <v>2.5000000000000409</v>
      </c>
      <c r="J65" s="17" t="s">
        <v>564</v>
      </c>
      <c r="K65" s="46" t="s">
        <v>495</v>
      </c>
      <c r="L65" s="47" t="s">
        <v>469</v>
      </c>
      <c r="M65" s="46" t="s">
        <v>499</v>
      </c>
      <c r="N65" s="48" t="str">
        <f t="shared" si="12"/>
        <v>Z,R</v>
      </c>
    </row>
    <row r="66" spans="1:14" ht="17" thickBot="1" x14ac:dyDescent="0.25">
      <c r="A66">
        <v>65</v>
      </c>
      <c r="B66" s="19">
        <v>4.2708333333333339E-3</v>
      </c>
      <c r="C66" s="20">
        <v>4.2939814814814811E-3</v>
      </c>
      <c r="D66" s="72">
        <f t="shared" si="13"/>
        <v>322.40000000000003</v>
      </c>
      <c r="E66" s="72">
        <f t="shared" ref="E66:E97" si="14">SUM(C66*86400-46.6)</f>
        <v>324.39999999999992</v>
      </c>
      <c r="F66" s="72">
        <f t="shared" ref="F66:F97" si="15">SUM(E66-D66)</f>
        <v>1.9999999999998863</v>
      </c>
      <c r="G66" s="23">
        <f t="shared" ref="G66:G97" si="16">SUM(B66*86400)-46.6</f>
        <v>322.40000000000003</v>
      </c>
      <c r="H66" s="20">
        <f t="shared" ref="H66:H97" si="17">SUM(B67-B66)</f>
        <v>2.5462962962962375E-5</v>
      </c>
      <c r="I66" s="23">
        <f t="shared" ref="I66:I97" si="18">SUM(H66*86400)</f>
        <v>2.1999999999999491</v>
      </c>
      <c r="J66" s="17" t="s">
        <v>565</v>
      </c>
      <c r="K66" s="46" t="s">
        <v>127</v>
      </c>
      <c r="L66" s="47" t="s">
        <v>462</v>
      </c>
      <c r="M66" s="46" t="s">
        <v>497</v>
      </c>
      <c r="N66" s="48" t="str">
        <f t="shared" ref="N66:N97" si="19">CONCATENATE(K66,",", M66)</f>
        <v>V,I</v>
      </c>
    </row>
    <row r="67" spans="1:14" ht="17" thickBot="1" x14ac:dyDescent="0.25">
      <c r="A67">
        <v>66</v>
      </c>
      <c r="B67" s="19">
        <v>4.2962962962962963E-3</v>
      </c>
      <c r="C67" s="20">
        <v>4.3240740740740739E-3</v>
      </c>
      <c r="D67" s="72">
        <f t="shared" ref="D67:D98" si="20">SUM(B67*86400)-46.6</f>
        <v>324.59999999999997</v>
      </c>
      <c r="E67" s="72">
        <f t="shared" si="14"/>
        <v>326.99999999999994</v>
      </c>
      <c r="F67" s="72">
        <f t="shared" si="15"/>
        <v>2.3999999999999773</v>
      </c>
      <c r="G67" s="23">
        <f t="shared" si="16"/>
        <v>324.59999999999997</v>
      </c>
      <c r="H67" s="20">
        <f t="shared" si="17"/>
        <v>2.777777777777761E-5</v>
      </c>
      <c r="I67" s="23">
        <f t="shared" si="18"/>
        <v>2.3999999999999853</v>
      </c>
      <c r="J67" s="17" t="s">
        <v>25</v>
      </c>
      <c r="K67" s="46" t="s">
        <v>495</v>
      </c>
      <c r="L67" s="47" t="s">
        <v>467</v>
      </c>
      <c r="M67" s="46" t="s">
        <v>499</v>
      </c>
      <c r="N67" s="48" t="str">
        <f t="shared" si="19"/>
        <v>Z,R</v>
      </c>
    </row>
    <row r="68" spans="1:14" ht="17" thickBot="1" x14ac:dyDescent="0.25">
      <c r="A68">
        <v>67</v>
      </c>
      <c r="B68" s="19">
        <v>4.3240740740740739E-3</v>
      </c>
      <c r="C68" s="20">
        <v>4.386574074074074E-3</v>
      </c>
      <c r="D68" s="72">
        <f t="shared" si="20"/>
        <v>326.99999999999994</v>
      </c>
      <c r="E68" s="72">
        <f t="shared" si="14"/>
        <v>332.4</v>
      </c>
      <c r="F68" s="72">
        <f t="shared" si="15"/>
        <v>5.4000000000000341</v>
      </c>
      <c r="G68" s="23">
        <f t="shared" si="16"/>
        <v>326.99999999999994</v>
      </c>
      <c r="H68" s="20">
        <f t="shared" si="17"/>
        <v>6.2500000000000056E-5</v>
      </c>
      <c r="I68" s="23">
        <f t="shared" si="18"/>
        <v>5.4000000000000048</v>
      </c>
      <c r="J68" s="17" t="s">
        <v>566</v>
      </c>
      <c r="K68" s="46" t="s">
        <v>127</v>
      </c>
      <c r="L68" s="47" t="s">
        <v>462</v>
      </c>
      <c r="M68" s="46" t="s">
        <v>497</v>
      </c>
      <c r="N68" s="48" t="str">
        <f t="shared" si="19"/>
        <v>V,I</v>
      </c>
    </row>
    <row r="69" spans="1:14" ht="17" thickBot="1" x14ac:dyDescent="0.25">
      <c r="A69">
        <v>68</v>
      </c>
      <c r="B69" s="19">
        <v>4.386574074074074E-3</v>
      </c>
      <c r="C69" s="20">
        <v>4.4074074074074076E-3</v>
      </c>
      <c r="D69" s="72">
        <f t="shared" si="20"/>
        <v>332.4</v>
      </c>
      <c r="E69" s="72">
        <f t="shared" si="14"/>
        <v>334.2</v>
      </c>
      <c r="F69" s="72">
        <f t="shared" si="15"/>
        <v>1.8000000000000114</v>
      </c>
      <c r="G69" s="23">
        <f t="shared" si="16"/>
        <v>332.4</v>
      </c>
      <c r="H69" s="20">
        <f t="shared" si="17"/>
        <v>2.0833333333333641E-5</v>
      </c>
      <c r="I69" s="23">
        <f t="shared" si="18"/>
        <v>1.8000000000000265</v>
      </c>
      <c r="J69" s="17" t="s">
        <v>25</v>
      </c>
      <c r="K69" s="46" t="s">
        <v>495</v>
      </c>
      <c r="L69" s="47" t="s">
        <v>467</v>
      </c>
      <c r="M69" s="46" t="s">
        <v>499</v>
      </c>
      <c r="N69" s="48" t="str">
        <f t="shared" si="19"/>
        <v>Z,R</v>
      </c>
    </row>
    <row r="70" spans="1:14" ht="17" thickBot="1" x14ac:dyDescent="0.25">
      <c r="A70">
        <v>69</v>
      </c>
      <c r="B70" s="19">
        <v>4.4074074074074076E-3</v>
      </c>
      <c r="C70" s="20">
        <v>4.5127314814814813E-3</v>
      </c>
      <c r="D70" s="72">
        <f t="shared" si="20"/>
        <v>334.2</v>
      </c>
      <c r="E70" s="72">
        <f t="shared" si="14"/>
        <v>343.29999999999995</v>
      </c>
      <c r="F70" s="72">
        <f t="shared" si="15"/>
        <v>9.0999999999999659</v>
      </c>
      <c r="G70" s="23">
        <f t="shared" si="16"/>
        <v>334.2</v>
      </c>
      <c r="H70" s="20">
        <f t="shared" si="17"/>
        <v>1.0532407407407365E-4</v>
      </c>
      <c r="I70" s="23">
        <f t="shared" si="18"/>
        <v>9.0999999999999641</v>
      </c>
      <c r="J70" s="17" t="s">
        <v>567</v>
      </c>
      <c r="K70" s="46" t="s">
        <v>127</v>
      </c>
      <c r="L70" s="47" t="s">
        <v>462</v>
      </c>
      <c r="M70" s="46" t="s">
        <v>497</v>
      </c>
      <c r="N70" s="48" t="str">
        <f t="shared" si="19"/>
        <v>V,I</v>
      </c>
    </row>
    <row r="71" spans="1:14" ht="17" thickBot="1" x14ac:dyDescent="0.25">
      <c r="A71">
        <v>70</v>
      </c>
      <c r="B71" s="19">
        <v>4.5127314814814813E-3</v>
      </c>
      <c r="C71" s="20">
        <v>4.5370370370370365E-3</v>
      </c>
      <c r="D71" s="72">
        <f t="shared" si="20"/>
        <v>343.29999999999995</v>
      </c>
      <c r="E71" s="72">
        <f t="shared" si="14"/>
        <v>345.39999999999992</v>
      </c>
      <c r="F71" s="72">
        <f t="shared" si="15"/>
        <v>2.0999999999999659</v>
      </c>
      <c r="G71" s="23">
        <f t="shared" si="16"/>
        <v>343.29999999999995</v>
      </c>
      <c r="H71" s="20">
        <f t="shared" si="17"/>
        <v>4.6296296296296016E-5</v>
      </c>
      <c r="I71" s="23">
        <f t="shared" si="18"/>
        <v>3.999999999999976</v>
      </c>
      <c r="J71" s="17" t="s">
        <v>25</v>
      </c>
      <c r="K71" s="46" t="s">
        <v>495</v>
      </c>
      <c r="L71" s="47" t="s">
        <v>467</v>
      </c>
      <c r="M71" s="46" t="s">
        <v>499</v>
      </c>
      <c r="N71" s="48" t="str">
        <f t="shared" si="19"/>
        <v>Z,R</v>
      </c>
    </row>
    <row r="72" spans="1:14" ht="17" thickBot="1" x14ac:dyDescent="0.25">
      <c r="A72">
        <v>71</v>
      </c>
      <c r="B72" s="19">
        <v>4.5590277777777773E-3</v>
      </c>
      <c r="C72" s="20">
        <v>4.6481481481481486E-3</v>
      </c>
      <c r="D72" s="72">
        <f t="shared" si="20"/>
        <v>347.29999999999995</v>
      </c>
      <c r="E72" s="72">
        <f t="shared" si="14"/>
        <v>355</v>
      </c>
      <c r="F72" s="72">
        <f t="shared" si="15"/>
        <v>7.7000000000000455</v>
      </c>
      <c r="G72" s="23">
        <f t="shared" si="16"/>
        <v>347.29999999999995</v>
      </c>
      <c r="H72" s="20">
        <f t="shared" si="17"/>
        <v>8.9120370370371349E-5</v>
      </c>
      <c r="I72" s="23">
        <f t="shared" si="18"/>
        <v>7.7000000000000846</v>
      </c>
      <c r="J72" s="17" t="s">
        <v>568</v>
      </c>
      <c r="K72" s="46" t="s">
        <v>494</v>
      </c>
      <c r="L72" s="47"/>
      <c r="M72" s="46"/>
      <c r="N72" s="48" t="str">
        <f t="shared" si="19"/>
        <v>X,</v>
      </c>
    </row>
    <row r="73" spans="1:14" ht="17" thickBot="1" x14ac:dyDescent="0.25">
      <c r="A73">
        <v>72</v>
      </c>
      <c r="B73" s="19">
        <v>4.6481481481481486E-3</v>
      </c>
      <c r="C73" s="20">
        <v>5.0092592592592593E-3</v>
      </c>
      <c r="D73" s="72">
        <f t="shared" si="20"/>
        <v>355</v>
      </c>
      <c r="E73" s="72">
        <f t="shared" si="14"/>
        <v>386.2</v>
      </c>
      <c r="F73" s="72">
        <f t="shared" si="15"/>
        <v>31.199999999999989</v>
      </c>
      <c r="G73" s="23">
        <f t="shared" si="16"/>
        <v>355</v>
      </c>
      <c r="H73" s="20">
        <f t="shared" si="17"/>
        <v>3.6111111111111066E-4</v>
      </c>
      <c r="I73" s="23">
        <f t="shared" si="18"/>
        <v>31.19999999999996</v>
      </c>
      <c r="J73" s="17" t="s">
        <v>43</v>
      </c>
      <c r="K73" s="46" t="s">
        <v>14</v>
      </c>
      <c r="L73" s="47" t="s">
        <v>504</v>
      </c>
      <c r="M73" s="46" t="s">
        <v>504</v>
      </c>
      <c r="N73" s="48" t="str">
        <f t="shared" si="19"/>
        <v>ALL,M</v>
      </c>
    </row>
    <row r="74" spans="1:14" ht="17" thickBot="1" x14ac:dyDescent="0.25">
      <c r="A74">
        <v>73</v>
      </c>
      <c r="B74" s="19">
        <v>5.0092592592592593E-3</v>
      </c>
      <c r="C74" s="20">
        <v>5.1736111111111115E-3</v>
      </c>
      <c r="D74" s="72">
        <f t="shared" si="20"/>
        <v>386.2</v>
      </c>
      <c r="E74" s="72">
        <f t="shared" si="14"/>
        <v>400.40000000000003</v>
      </c>
      <c r="F74" s="72">
        <f t="shared" si="15"/>
        <v>14.200000000000045</v>
      </c>
      <c r="G74" s="23">
        <f t="shared" si="16"/>
        <v>386.2</v>
      </c>
      <c r="H74" s="20">
        <f t="shared" si="17"/>
        <v>1.6782407407407371E-4</v>
      </c>
      <c r="I74" s="23">
        <f t="shared" si="18"/>
        <v>14.499999999999968</v>
      </c>
      <c r="J74" s="17" t="s">
        <v>569</v>
      </c>
      <c r="K74" s="46" t="s">
        <v>127</v>
      </c>
      <c r="L74" s="47" t="s">
        <v>479</v>
      </c>
      <c r="M74" s="46" t="s">
        <v>498</v>
      </c>
      <c r="N74" s="48" t="str">
        <f t="shared" si="19"/>
        <v>V,C</v>
      </c>
    </row>
    <row r="75" spans="1:14" ht="17" thickBot="1" x14ac:dyDescent="0.25">
      <c r="A75">
        <v>74</v>
      </c>
      <c r="B75" s="19">
        <v>5.177083333333333E-3</v>
      </c>
      <c r="C75" s="20">
        <v>5.1967592592592595E-3</v>
      </c>
      <c r="D75" s="72">
        <f t="shared" si="20"/>
        <v>400.69999999999993</v>
      </c>
      <c r="E75" s="72">
        <f t="shared" si="14"/>
        <v>402.4</v>
      </c>
      <c r="F75" s="72">
        <f t="shared" si="15"/>
        <v>1.7000000000000455</v>
      </c>
      <c r="G75" s="23">
        <f t="shared" si="16"/>
        <v>400.69999999999993</v>
      </c>
      <c r="H75" s="20">
        <f t="shared" si="17"/>
        <v>3.7037037037036813E-5</v>
      </c>
      <c r="I75" s="23">
        <f t="shared" si="18"/>
        <v>3.1999999999999806</v>
      </c>
      <c r="J75" s="17" t="s">
        <v>133</v>
      </c>
      <c r="K75" s="46" t="s">
        <v>495</v>
      </c>
      <c r="L75" s="47" t="s">
        <v>469</v>
      </c>
      <c r="M75" s="46" t="s">
        <v>499</v>
      </c>
      <c r="N75" s="48" t="str">
        <f t="shared" si="19"/>
        <v>Z,R</v>
      </c>
    </row>
    <row r="76" spans="1:14" ht="17" thickBot="1" x14ac:dyDescent="0.25">
      <c r="A76">
        <v>75</v>
      </c>
      <c r="B76" s="19">
        <v>5.2141203703703698E-3</v>
      </c>
      <c r="C76" s="20">
        <v>5.3287037037037036E-3</v>
      </c>
      <c r="D76" s="72">
        <f t="shared" si="20"/>
        <v>403.89999999999992</v>
      </c>
      <c r="E76" s="72">
        <f t="shared" si="14"/>
        <v>413.79999999999995</v>
      </c>
      <c r="F76" s="72">
        <f t="shared" si="15"/>
        <v>9.9000000000000341</v>
      </c>
      <c r="G76" s="23">
        <f t="shared" si="16"/>
        <v>403.89999999999992</v>
      </c>
      <c r="H76" s="20">
        <f t="shared" si="17"/>
        <v>1.1458333333333372E-4</v>
      </c>
      <c r="I76" s="23">
        <f t="shared" si="18"/>
        <v>9.9000000000000341</v>
      </c>
      <c r="J76" s="17" t="s">
        <v>570</v>
      </c>
      <c r="K76" s="46" t="s">
        <v>127</v>
      </c>
      <c r="L76" s="47" t="s">
        <v>479</v>
      </c>
      <c r="M76" s="46" t="s">
        <v>498</v>
      </c>
      <c r="N76" s="48" t="str">
        <f t="shared" si="19"/>
        <v>V,C</v>
      </c>
    </row>
    <row r="77" spans="1:14" ht="17" thickBot="1" x14ac:dyDescent="0.25">
      <c r="A77">
        <v>76</v>
      </c>
      <c r="B77" s="19">
        <v>5.3287037037037036E-3</v>
      </c>
      <c r="C77" s="20">
        <v>5.347222222222222E-3</v>
      </c>
      <c r="D77" s="72">
        <f t="shared" si="20"/>
        <v>413.79999999999995</v>
      </c>
      <c r="E77" s="72">
        <f t="shared" si="14"/>
        <v>415.4</v>
      </c>
      <c r="F77" s="72">
        <f t="shared" si="15"/>
        <v>1.6000000000000227</v>
      </c>
      <c r="G77" s="23">
        <f t="shared" si="16"/>
        <v>413.79999999999995</v>
      </c>
      <c r="H77" s="20">
        <f t="shared" si="17"/>
        <v>2.1990740740741692E-5</v>
      </c>
      <c r="I77" s="23">
        <f t="shared" si="18"/>
        <v>1.9000000000000821</v>
      </c>
      <c r="J77" s="17" t="s">
        <v>571</v>
      </c>
      <c r="K77" s="46" t="s">
        <v>500</v>
      </c>
      <c r="L77" s="47" t="s">
        <v>504</v>
      </c>
      <c r="M77" s="46" t="s">
        <v>504</v>
      </c>
      <c r="N77" s="48" t="str">
        <f t="shared" si="19"/>
        <v>SOME,M</v>
      </c>
    </row>
    <row r="78" spans="1:14" ht="17" thickBot="1" x14ac:dyDescent="0.25">
      <c r="A78">
        <v>77</v>
      </c>
      <c r="B78" s="19">
        <v>5.3506944444444452E-3</v>
      </c>
      <c r="C78" s="20">
        <v>5.37037037037037E-3</v>
      </c>
      <c r="D78" s="72">
        <f t="shared" si="20"/>
        <v>415.70000000000005</v>
      </c>
      <c r="E78" s="72">
        <f t="shared" si="14"/>
        <v>417.39999999999992</v>
      </c>
      <c r="F78" s="72">
        <f t="shared" si="15"/>
        <v>1.6999999999998749</v>
      </c>
      <c r="G78" s="23">
        <f t="shared" si="16"/>
        <v>415.70000000000005</v>
      </c>
      <c r="H78" s="20">
        <f t="shared" si="17"/>
        <v>1.9675925925924723E-5</v>
      </c>
      <c r="I78" s="23">
        <f t="shared" si="18"/>
        <v>1.699999999999896</v>
      </c>
      <c r="J78" s="17" t="s">
        <v>572</v>
      </c>
      <c r="K78" s="46" t="s">
        <v>14</v>
      </c>
      <c r="L78" s="47" t="s">
        <v>9</v>
      </c>
      <c r="M78" s="46" t="s">
        <v>491</v>
      </c>
      <c r="N78" s="48" t="str">
        <f t="shared" si="19"/>
        <v>ALL,P</v>
      </c>
    </row>
    <row r="79" spans="1:14" ht="17" thickBot="1" x14ac:dyDescent="0.25">
      <c r="A79">
        <v>78</v>
      </c>
      <c r="B79" s="19">
        <v>5.37037037037037E-3</v>
      </c>
      <c r="C79" s="20">
        <v>5.4004629629629619E-3</v>
      </c>
      <c r="D79" s="72">
        <f t="shared" si="20"/>
        <v>417.39999999999992</v>
      </c>
      <c r="E79" s="72">
        <f t="shared" si="14"/>
        <v>419.99999999999989</v>
      </c>
      <c r="F79" s="72">
        <f t="shared" si="15"/>
        <v>2.5999999999999659</v>
      </c>
      <c r="G79" s="23">
        <f t="shared" si="16"/>
        <v>417.39999999999992</v>
      </c>
      <c r="H79" s="20">
        <f t="shared" si="17"/>
        <v>1.1574074074075305E-5</v>
      </c>
      <c r="I79" s="23">
        <f t="shared" si="18"/>
        <v>1.0000000000001064</v>
      </c>
      <c r="J79" s="17" t="s">
        <v>573</v>
      </c>
      <c r="K79" s="46" t="s">
        <v>127</v>
      </c>
      <c r="L79" s="47" t="s">
        <v>462</v>
      </c>
      <c r="M79" s="46" t="s">
        <v>497</v>
      </c>
      <c r="N79" s="48" t="str">
        <f t="shared" si="19"/>
        <v>V,I</v>
      </c>
    </row>
    <row r="80" spans="1:14" ht="17" thickBot="1" x14ac:dyDescent="0.25">
      <c r="A80">
        <v>79</v>
      </c>
      <c r="B80" s="19">
        <v>5.3819444444444453E-3</v>
      </c>
      <c r="C80" s="20">
        <v>5.40162037037037E-3</v>
      </c>
      <c r="D80" s="72">
        <f t="shared" si="20"/>
        <v>418.40000000000003</v>
      </c>
      <c r="E80" s="72">
        <f t="shared" si="14"/>
        <v>420.09999999999997</v>
      </c>
      <c r="F80" s="72">
        <f t="shared" si="15"/>
        <v>1.6999999999999318</v>
      </c>
      <c r="G80" s="23">
        <f t="shared" si="16"/>
        <v>418.40000000000003</v>
      </c>
      <c r="H80" s="20">
        <f t="shared" si="17"/>
        <v>1.8518518518516672E-5</v>
      </c>
      <c r="I80" s="23">
        <f t="shared" si="18"/>
        <v>1.5999999999998404</v>
      </c>
      <c r="J80" s="17" t="s">
        <v>574</v>
      </c>
      <c r="K80" s="46" t="s">
        <v>494</v>
      </c>
      <c r="L80" s="47" t="s">
        <v>467</v>
      </c>
      <c r="M80" s="46" t="s">
        <v>499</v>
      </c>
      <c r="N80" s="48" t="str">
        <f t="shared" si="19"/>
        <v>X,R</v>
      </c>
    </row>
    <row r="81" spans="1:14" ht="17" thickBot="1" x14ac:dyDescent="0.25">
      <c r="A81">
        <v>80</v>
      </c>
      <c r="B81" s="19">
        <v>5.4004629629629619E-3</v>
      </c>
      <c r="C81" s="20">
        <v>5.4282407407407404E-3</v>
      </c>
      <c r="D81" s="72">
        <f t="shared" si="20"/>
        <v>419.99999999999989</v>
      </c>
      <c r="E81" s="72">
        <f t="shared" si="14"/>
        <v>422.4</v>
      </c>
      <c r="F81" s="72">
        <f t="shared" si="15"/>
        <v>2.4000000000000909</v>
      </c>
      <c r="G81" s="23">
        <f t="shared" si="16"/>
        <v>419.99999999999989</v>
      </c>
      <c r="H81" s="20">
        <f t="shared" si="17"/>
        <v>1.6203703703704907E-5</v>
      </c>
      <c r="I81" s="23">
        <f t="shared" si="18"/>
        <v>1.4000000000001038</v>
      </c>
      <c r="J81" s="17" t="s">
        <v>575</v>
      </c>
      <c r="K81" s="46" t="s">
        <v>493</v>
      </c>
      <c r="L81" s="47" t="s">
        <v>467</v>
      </c>
      <c r="M81" s="46" t="s">
        <v>499</v>
      </c>
      <c r="N81" s="48" t="str">
        <f t="shared" si="19"/>
        <v>Y,R</v>
      </c>
    </row>
    <row r="82" spans="1:14" ht="17" thickBot="1" x14ac:dyDescent="0.25">
      <c r="A82">
        <v>81</v>
      </c>
      <c r="B82" s="19">
        <v>5.4166666666666669E-3</v>
      </c>
      <c r="C82" s="20">
        <v>5.4398148148148149E-3</v>
      </c>
      <c r="D82" s="72">
        <f t="shared" si="20"/>
        <v>421.4</v>
      </c>
      <c r="E82" s="72">
        <f t="shared" si="14"/>
        <v>423.4</v>
      </c>
      <c r="F82" s="72">
        <f t="shared" si="15"/>
        <v>2</v>
      </c>
      <c r="G82" s="23">
        <f t="shared" si="16"/>
        <v>421.4</v>
      </c>
      <c r="H82" s="20">
        <f t="shared" si="17"/>
        <v>3.2407407407407211E-5</v>
      </c>
      <c r="I82" s="23">
        <f t="shared" si="18"/>
        <v>2.7999999999999829</v>
      </c>
      <c r="J82" s="17" t="s">
        <v>576</v>
      </c>
      <c r="K82" s="46" t="s">
        <v>494</v>
      </c>
      <c r="L82" s="47" t="s">
        <v>486</v>
      </c>
      <c r="M82" s="46" t="s">
        <v>491</v>
      </c>
      <c r="N82" s="48" t="str">
        <f t="shared" si="19"/>
        <v>X,P</v>
      </c>
    </row>
    <row r="83" spans="1:14" ht="17" thickBot="1" x14ac:dyDescent="0.25">
      <c r="A83">
        <v>82</v>
      </c>
      <c r="B83" s="19">
        <v>5.4490740740740741E-3</v>
      </c>
      <c r="C83" s="20">
        <v>5.4618055555555557E-3</v>
      </c>
      <c r="D83" s="72">
        <f t="shared" si="20"/>
        <v>424.2</v>
      </c>
      <c r="E83" s="72">
        <f t="shared" si="14"/>
        <v>425.3</v>
      </c>
      <c r="F83" s="72">
        <f t="shared" si="15"/>
        <v>1.1000000000000227</v>
      </c>
      <c r="G83" s="23">
        <f t="shared" si="16"/>
        <v>424.2</v>
      </c>
      <c r="H83" s="20">
        <f t="shared" si="17"/>
        <v>1.2731481481481621E-5</v>
      </c>
      <c r="I83" s="23">
        <f t="shared" si="18"/>
        <v>1.1000000000000121</v>
      </c>
      <c r="J83" s="17" t="s">
        <v>572</v>
      </c>
      <c r="K83" s="46" t="s">
        <v>14</v>
      </c>
      <c r="L83" s="47" t="s">
        <v>9</v>
      </c>
      <c r="M83" s="46" t="s">
        <v>491</v>
      </c>
      <c r="N83" s="48" t="str">
        <f t="shared" si="19"/>
        <v>ALL,P</v>
      </c>
    </row>
    <row r="84" spans="1:14" ht="17" thickBot="1" x14ac:dyDescent="0.25">
      <c r="A84">
        <v>83</v>
      </c>
      <c r="B84" s="19">
        <v>5.4618055555555557E-3</v>
      </c>
      <c r="C84" s="20">
        <v>5.5439814814814822E-3</v>
      </c>
      <c r="D84" s="72">
        <f t="shared" si="20"/>
        <v>425.3</v>
      </c>
      <c r="E84" s="72">
        <f t="shared" si="14"/>
        <v>432.40000000000003</v>
      </c>
      <c r="F84" s="72">
        <f t="shared" si="15"/>
        <v>7.1000000000000227</v>
      </c>
      <c r="G84" s="23">
        <f t="shared" si="16"/>
        <v>425.3</v>
      </c>
      <c r="H84" s="20">
        <f t="shared" si="17"/>
        <v>8.2175925925926513E-5</v>
      </c>
      <c r="I84" s="23">
        <f t="shared" si="18"/>
        <v>7.1000000000000512</v>
      </c>
      <c r="J84" s="17" t="s">
        <v>577</v>
      </c>
      <c r="K84" s="46" t="s">
        <v>495</v>
      </c>
      <c r="L84" s="47" t="s">
        <v>9</v>
      </c>
      <c r="M84" s="46" t="s">
        <v>491</v>
      </c>
      <c r="N84" s="48" t="str">
        <f t="shared" si="19"/>
        <v>Z,P</v>
      </c>
    </row>
    <row r="85" spans="1:14" ht="17" thickBot="1" x14ac:dyDescent="0.25">
      <c r="A85">
        <v>84</v>
      </c>
      <c r="B85" s="19">
        <v>5.5439814814814822E-3</v>
      </c>
      <c r="C85" s="20">
        <v>5.5972222222222222E-3</v>
      </c>
      <c r="D85" s="72">
        <f t="shared" si="20"/>
        <v>432.40000000000003</v>
      </c>
      <c r="E85" s="72">
        <f t="shared" si="14"/>
        <v>437</v>
      </c>
      <c r="F85" s="72">
        <f t="shared" si="15"/>
        <v>4.5999999999999659</v>
      </c>
      <c r="G85" s="23">
        <f t="shared" si="16"/>
        <v>432.40000000000003</v>
      </c>
      <c r="H85" s="20">
        <f t="shared" si="17"/>
        <v>5.3240740740739985E-5</v>
      </c>
      <c r="I85" s="23">
        <f t="shared" si="18"/>
        <v>4.5999999999999348</v>
      </c>
      <c r="J85" s="17" t="s">
        <v>578</v>
      </c>
      <c r="K85" s="46" t="s">
        <v>494</v>
      </c>
      <c r="L85" s="47" t="s">
        <v>482</v>
      </c>
      <c r="M85" s="46" t="s">
        <v>498</v>
      </c>
      <c r="N85" s="48" t="str">
        <f t="shared" si="19"/>
        <v>X,C</v>
      </c>
    </row>
    <row r="86" spans="1:14" ht="17" thickBot="1" x14ac:dyDescent="0.25">
      <c r="A86">
        <v>85</v>
      </c>
      <c r="B86" s="19">
        <v>5.5972222222222222E-3</v>
      </c>
      <c r="C86" s="20">
        <v>5.6365740740740742E-3</v>
      </c>
      <c r="D86" s="72">
        <f t="shared" si="20"/>
        <v>437</v>
      </c>
      <c r="E86" s="72">
        <f t="shared" si="14"/>
        <v>440.4</v>
      </c>
      <c r="F86" s="72">
        <f t="shared" si="15"/>
        <v>3.3999999999999773</v>
      </c>
      <c r="G86" s="23">
        <f t="shared" si="16"/>
        <v>437</v>
      </c>
      <c r="H86" s="20">
        <f t="shared" si="17"/>
        <v>3.9351851851852047E-5</v>
      </c>
      <c r="I86" s="23">
        <f t="shared" si="18"/>
        <v>3.4000000000000168</v>
      </c>
      <c r="J86" s="17" t="s">
        <v>579</v>
      </c>
      <c r="K86" s="46" t="s">
        <v>127</v>
      </c>
      <c r="L86" s="47" t="s">
        <v>462</v>
      </c>
      <c r="M86" s="46" t="s">
        <v>497</v>
      </c>
      <c r="N86" s="48" t="str">
        <f t="shared" si="19"/>
        <v>V,I</v>
      </c>
    </row>
    <row r="87" spans="1:14" ht="17" thickBot="1" x14ac:dyDescent="0.25">
      <c r="A87">
        <v>86</v>
      </c>
      <c r="B87" s="19">
        <v>5.6365740740740742E-3</v>
      </c>
      <c r="C87" s="20">
        <v>5.6805555555555559E-3</v>
      </c>
      <c r="D87" s="72">
        <f t="shared" si="20"/>
        <v>440.4</v>
      </c>
      <c r="E87" s="72">
        <f t="shared" si="14"/>
        <v>444.2</v>
      </c>
      <c r="F87" s="72">
        <f t="shared" si="15"/>
        <v>3.8000000000000114</v>
      </c>
      <c r="G87" s="23">
        <f t="shared" si="16"/>
        <v>440.4</v>
      </c>
      <c r="H87" s="20">
        <f t="shared" si="17"/>
        <v>4.3981481481481649E-5</v>
      </c>
      <c r="I87" s="23">
        <f t="shared" si="18"/>
        <v>3.8000000000000145</v>
      </c>
      <c r="J87" s="17" t="s">
        <v>580</v>
      </c>
      <c r="K87" s="46" t="s">
        <v>494</v>
      </c>
      <c r="L87" s="47" t="s">
        <v>467</v>
      </c>
      <c r="M87" s="46" t="s">
        <v>499</v>
      </c>
      <c r="N87" s="48" t="str">
        <f t="shared" si="19"/>
        <v>X,R</v>
      </c>
    </row>
    <row r="88" spans="1:14" ht="17" thickBot="1" x14ac:dyDescent="0.25">
      <c r="A88">
        <v>87</v>
      </c>
      <c r="B88" s="19">
        <v>5.6805555555555559E-3</v>
      </c>
      <c r="C88" s="20">
        <v>5.7372685185185191E-3</v>
      </c>
      <c r="D88" s="72">
        <f t="shared" si="20"/>
        <v>444.2</v>
      </c>
      <c r="E88" s="72">
        <f t="shared" si="14"/>
        <v>449.1</v>
      </c>
      <c r="F88" s="72">
        <f t="shared" si="15"/>
        <v>4.9000000000000341</v>
      </c>
      <c r="G88" s="23">
        <f t="shared" si="16"/>
        <v>444.2</v>
      </c>
      <c r="H88" s="20">
        <f t="shared" si="17"/>
        <v>5.671296296296327E-5</v>
      </c>
      <c r="I88" s="23">
        <f t="shared" si="18"/>
        <v>4.900000000000027</v>
      </c>
      <c r="J88" s="17" t="s">
        <v>581</v>
      </c>
      <c r="K88" s="46" t="s">
        <v>493</v>
      </c>
      <c r="L88" s="47" t="s">
        <v>462</v>
      </c>
      <c r="M88" s="46" t="s">
        <v>497</v>
      </c>
      <c r="N88" s="48" t="str">
        <f t="shared" si="19"/>
        <v>Y,I</v>
      </c>
    </row>
    <row r="89" spans="1:14" ht="17" thickBot="1" x14ac:dyDescent="0.25">
      <c r="A89">
        <v>88</v>
      </c>
      <c r="B89" s="19">
        <v>5.7372685185185191E-3</v>
      </c>
      <c r="C89" s="20">
        <v>5.7523148148148143E-3</v>
      </c>
      <c r="D89" s="72">
        <f t="shared" si="20"/>
        <v>449.1</v>
      </c>
      <c r="E89" s="72">
        <f t="shared" si="14"/>
        <v>450.39999999999992</v>
      </c>
      <c r="F89" s="72">
        <f t="shared" si="15"/>
        <v>1.2999999999998977</v>
      </c>
      <c r="G89" s="23">
        <f t="shared" si="16"/>
        <v>449.1</v>
      </c>
      <c r="H89" s="20">
        <f t="shared" si="17"/>
        <v>1.5046296296295121E-5</v>
      </c>
      <c r="I89" s="23">
        <f t="shared" si="18"/>
        <v>1.2999999999998986</v>
      </c>
      <c r="J89" s="17" t="s">
        <v>582</v>
      </c>
      <c r="K89" s="46" t="s">
        <v>495</v>
      </c>
      <c r="L89" s="47" t="s">
        <v>9</v>
      </c>
      <c r="M89" s="46" t="s">
        <v>491</v>
      </c>
      <c r="N89" s="48" t="str">
        <f t="shared" si="19"/>
        <v>Z,P</v>
      </c>
    </row>
    <row r="90" spans="1:14" ht="17" thickBot="1" x14ac:dyDescent="0.25">
      <c r="A90">
        <v>89</v>
      </c>
      <c r="B90" s="19">
        <v>5.7523148148148143E-3</v>
      </c>
      <c r="C90" s="20">
        <v>5.7754629629629623E-3</v>
      </c>
      <c r="D90" s="72">
        <f t="shared" si="20"/>
        <v>450.39999999999992</v>
      </c>
      <c r="E90" s="72">
        <f t="shared" si="14"/>
        <v>452.39999999999992</v>
      </c>
      <c r="F90" s="72">
        <f t="shared" si="15"/>
        <v>2</v>
      </c>
      <c r="G90" s="23">
        <f t="shared" si="16"/>
        <v>450.39999999999992</v>
      </c>
      <c r="H90" s="20">
        <f t="shared" si="17"/>
        <v>2.3148148148148008E-5</v>
      </c>
      <c r="I90" s="23">
        <f t="shared" si="18"/>
        <v>1.999999999999988</v>
      </c>
      <c r="J90" s="17" t="s">
        <v>572</v>
      </c>
      <c r="K90" s="46" t="s">
        <v>14</v>
      </c>
      <c r="L90" s="47" t="s">
        <v>9</v>
      </c>
      <c r="M90" s="46" t="s">
        <v>491</v>
      </c>
      <c r="N90" s="48" t="str">
        <f t="shared" si="19"/>
        <v>ALL,P</v>
      </c>
    </row>
    <row r="91" spans="1:14" ht="17" thickBot="1" x14ac:dyDescent="0.25">
      <c r="A91">
        <v>90</v>
      </c>
      <c r="B91" s="20">
        <v>5.7754629629629623E-3</v>
      </c>
      <c r="C91" s="19">
        <v>5.7870370370370376E-3</v>
      </c>
      <c r="D91" s="72">
        <f t="shared" si="20"/>
        <v>452.39999999999992</v>
      </c>
      <c r="E91" s="72">
        <f t="shared" si="14"/>
        <v>453.40000000000003</v>
      </c>
      <c r="F91" s="72">
        <f t="shared" si="15"/>
        <v>1.0000000000001137</v>
      </c>
      <c r="G91" s="23">
        <f t="shared" si="16"/>
        <v>452.39999999999992</v>
      </c>
      <c r="H91" s="20">
        <f t="shared" si="17"/>
        <v>1.1574074074075305E-5</v>
      </c>
      <c r="I91" s="23">
        <f t="shared" si="18"/>
        <v>1.0000000000001064</v>
      </c>
      <c r="J91" s="17" t="s">
        <v>583</v>
      </c>
      <c r="K91" s="46" t="s">
        <v>127</v>
      </c>
      <c r="L91" s="47" t="s">
        <v>475</v>
      </c>
      <c r="M91" s="46" t="s">
        <v>498</v>
      </c>
      <c r="N91" s="48" t="str">
        <f t="shared" si="19"/>
        <v>V,C</v>
      </c>
    </row>
    <row r="92" spans="1:14" ht="17" thickBot="1" x14ac:dyDescent="0.25">
      <c r="A92">
        <v>91</v>
      </c>
      <c r="B92" s="19">
        <v>5.7870370370370376E-3</v>
      </c>
      <c r="C92" s="20">
        <v>5.8159722222222224E-3</v>
      </c>
      <c r="D92" s="72">
        <f t="shared" si="20"/>
        <v>453.40000000000003</v>
      </c>
      <c r="E92" s="72">
        <f t="shared" si="14"/>
        <v>455.9</v>
      </c>
      <c r="F92" s="72">
        <f t="shared" si="15"/>
        <v>2.4999999999999432</v>
      </c>
      <c r="G92" s="23">
        <f t="shared" si="16"/>
        <v>453.40000000000003</v>
      </c>
      <c r="H92" s="20">
        <f t="shared" si="17"/>
        <v>3.4722222222221578E-5</v>
      </c>
      <c r="I92" s="23">
        <f t="shared" si="18"/>
        <v>2.9999999999999445</v>
      </c>
      <c r="J92" s="17" t="s">
        <v>584</v>
      </c>
      <c r="K92" s="46" t="s">
        <v>495</v>
      </c>
      <c r="L92" s="47" t="s">
        <v>9</v>
      </c>
      <c r="M92" s="46" t="s">
        <v>491</v>
      </c>
      <c r="N92" s="48" t="str">
        <f t="shared" si="19"/>
        <v>Z,P</v>
      </c>
    </row>
    <row r="93" spans="1:14" ht="17" thickBot="1" x14ac:dyDescent="0.25">
      <c r="A93">
        <v>92</v>
      </c>
      <c r="B93" s="19">
        <v>5.8217592592592592E-3</v>
      </c>
      <c r="C93" s="20">
        <v>5.8333333333333336E-3</v>
      </c>
      <c r="D93" s="72">
        <f t="shared" si="20"/>
        <v>456.4</v>
      </c>
      <c r="E93" s="72">
        <f t="shared" si="14"/>
        <v>457.4</v>
      </c>
      <c r="F93" s="72">
        <f t="shared" si="15"/>
        <v>1</v>
      </c>
      <c r="G93" s="23">
        <f t="shared" si="16"/>
        <v>456.4</v>
      </c>
      <c r="H93" s="20">
        <f t="shared" si="17"/>
        <v>1.1574074074074438E-5</v>
      </c>
      <c r="I93" s="23">
        <f t="shared" si="18"/>
        <v>1.0000000000000315</v>
      </c>
      <c r="J93" s="17" t="s">
        <v>585</v>
      </c>
      <c r="K93" s="46" t="s">
        <v>494</v>
      </c>
      <c r="L93" s="47" t="s">
        <v>9</v>
      </c>
      <c r="M93" s="46" t="s">
        <v>491</v>
      </c>
      <c r="N93" s="48" t="str">
        <f t="shared" si="19"/>
        <v>X,P</v>
      </c>
    </row>
    <row r="94" spans="1:14" ht="17" thickBot="1" x14ac:dyDescent="0.25">
      <c r="A94">
        <v>93</v>
      </c>
      <c r="B94" s="19">
        <v>5.8333333333333336E-3</v>
      </c>
      <c r="C94" s="20">
        <v>5.8564814814814825E-3</v>
      </c>
      <c r="D94" s="72">
        <f t="shared" si="20"/>
        <v>457.4</v>
      </c>
      <c r="E94" s="72">
        <f t="shared" si="14"/>
        <v>459.40000000000009</v>
      </c>
      <c r="F94" s="72">
        <f t="shared" si="15"/>
        <v>2.0000000000001137</v>
      </c>
      <c r="G94" s="23">
        <f t="shared" si="16"/>
        <v>457.4</v>
      </c>
      <c r="H94" s="20">
        <f t="shared" si="17"/>
        <v>2.3148148148148875E-5</v>
      </c>
      <c r="I94" s="23">
        <f t="shared" si="18"/>
        <v>2.0000000000000631</v>
      </c>
      <c r="J94" s="17" t="s">
        <v>586</v>
      </c>
      <c r="K94" s="46" t="s">
        <v>495</v>
      </c>
      <c r="L94" s="47" t="s">
        <v>9</v>
      </c>
      <c r="M94" s="46" t="s">
        <v>491</v>
      </c>
      <c r="N94" s="48" t="str">
        <f t="shared" si="19"/>
        <v>Z,P</v>
      </c>
    </row>
    <row r="95" spans="1:14" ht="17" thickBot="1" x14ac:dyDescent="0.25">
      <c r="A95">
        <v>94</v>
      </c>
      <c r="B95" s="19">
        <v>5.8564814814814825E-3</v>
      </c>
      <c r="C95" s="20">
        <v>5.8796296296296296E-3</v>
      </c>
      <c r="D95" s="72">
        <f t="shared" si="20"/>
        <v>459.40000000000009</v>
      </c>
      <c r="E95" s="72">
        <f t="shared" si="14"/>
        <v>461.4</v>
      </c>
      <c r="F95" s="72">
        <f t="shared" si="15"/>
        <v>1.9999999999998863</v>
      </c>
      <c r="G95" s="23">
        <f t="shared" si="16"/>
        <v>459.40000000000009</v>
      </c>
      <c r="H95" s="20">
        <f t="shared" si="17"/>
        <v>0</v>
      </c>
      <c r="I95" s="23">
        <f t="shared" si="18"/>
        <v>0</v>
      </c>
      <c r="J95" s="17" t="s">
        <v>572</v>
      </c>
      <c r="K95" s="46" t="s">
        <v>14</v>
      </c>
      <c r="L95" s="47" t="s">
        <v>9</v>
      </c>
      <c r="M95" s="46" t="s">
        <v>491</v>
      </c>
      <c r="N95" s="48" t="str">
        <f t="shared" si="19"/>
        <v>ALL,P</v>
      </c>
    </row>
    <row r="96" spans="1:14" ht="17" thickBot="1" x14ac:dyDescent="0.25">
      <c r="A96">
        <v>95</v>
      </c>
      <c r="B96" s="19">
        <v>5.8564814814814825E-3</v>
      </c>
      <c r="C96" s="20">
        <v>5.9027777777777776E-3</v>
      </c>
      <c r="D96" s="72">
        <f t="shared" si="20"/>
        <v>459.40000000000009</v>
      </c>
      <c r="E96" s="72">
        <f t="shared" si="14"/>
        <v>463.4</v>
      </c>
      <c r="F96" s="72">
        <f t="shared" si="15"/>
        <v>3.9999999999998863</v>
      </c>
      <c r="G96" s="23">
        <f t="shared" si="16"/>
        <v>459.40000000000009</v>
      </c>
      <c r="H96" s="20">
        <f t="shared" si="17"/>
        <v>4.6296296296295149E-5</v>
      </c>
      <c r="I96" s="23">
        <f t="shared" si="18"/>
        <v>3.999999999999901</v>
      </c>
      <c r="J96" s="17" t="s">
        <v>587</v>
      </c>
      <c r="K96" s="46" t="s">
        <v>493</v>
      </c>
      <c r="L96" s="47" t="s">
        <v>479</v>
      </c>
      <c r="M96" s="46" t="s">
        <v>498</v>
      </c>
      <c r="N96" s="48" t="str">
        <f t="shared" si="19"/>
        <v>Y,C</v>
      </c>
    </row>
    <row r="97" spans="1:14" ht="17" thickBot="1" x14ac:dyDescent="0.25">
      <c r="A97">
        <v>96</v>
      </c>
      <c r="B97" s="19">
        <v>5.9027777777777776E-3</v>
      </c>
      <c r="C97" s="20">
        <v>5.9259259259259256E-3</v>
      </c>
      <c r="D97" s="72">
        <f t="shared" si="20"/>
        <v>463.4</v>
      </c>
      <c r="E97" s="72">
        <f t="shared" si="14"/>
        <v>465.4</v>
      </c>
      <c r="F97" s="72">
        <f t="shared" si="15"/>
        <v>2</v>
      </c>
      <c r="G97" s="23">
        <f t="shared" si="16"/>
        <v>463.4</v>
      </c>
      <c r="H97" s="20">
        <f t="shared" si="17"/>
        <v>2.3148148148148008E-5</v>
      </c>
      <c r="I97" s="23">
        <f t="shared" si="18"/>
        <v>1.999999999999988</v>
      </c>
      <c r="J97" s="17" t="s">
        <v>588</v>
      </c>
      <c r="K97" s="46" t="s">
        <v>494</v>
      </c>
      <c r="L97" s="47" t="s">
        <v>475</v>
      </c>
      <c r="M97" s="46" t="s">
        <v>498</v>
      </c>
      <c r="N97" s="48" t="str">
        <f t="shared" si="19"/>
        <v>X,C</v>
      </c>
    </row>
    <row r="98" spans="1:14" ht="17" thickBot="1" x14ac:dyDescent="0.25">
      <c r="A98">
        <v>97</v>
      </c>
      <c r="B98" s="19">
        <v>5.9259259259259256E-3</v>
      </c>
      <c r="C98" s="20">
        <v>6.1006944444444442E-3</v>
      </c>
      <c r="D98" s="72">
        <f t="shared" si="20"/>
        <v>465.4</v>
      </c>
      <c r="E98" s="72">
        <f t="shared" ref="E98:E129" si="21">SUM(C98*86400-46.6)</f>
        <v>480.5</v>
      </c>
      <c r="F98" s="72">
        <f t="shared" ref="F98:F129" si="22">SUM(E98-D98)</f>
        <v>15.100000000000023</v>
      </c>
      <c r="G98" s="23">
        <f t="shared" ref="G98:G129" si="23">SUM(B98*86400)-46.6</f>
        <v>465.4</v>
      </c>
      <c r="H98" s="20">
        <f t="shared" ref="H98:H129" si="24">SUM(B99-B98)</f>
        <v>1.7476851851851855E-4</v>
      </c>
      <c r="I98" s="23">
        <f t="shared" ref="I98:I129" si="25">SUM(H98*86400)</f>
        <v>15.100000000000001</v>
      </c>
      <c r="J98" s="17" t="s">
        <v>589</v>
      </c>
      <c r="K98" s="46" t="s">
        <v>493</v>
      </c>
      <c r="L98" s="47" t="s">
        <v>462</v>
      </c>
      <c r="M98" s="46" t="s">
        <v>497</v>
      </c>
      <c r="N98" s="48" t="str">
        <f t="shared" ref="N98:N129" si="26">CONCATENATE(K98,",", M98)</f>
        <v>Y,I</v>
      </c>
    </row>
    <row r="99" spans="1:14" ht="17" thickBot="1" x14ac:dyDescent="0.25">
      <c r="A99">
        <v>98</v>
      </c>
      <c r="B99" s="19">
        <v>6.1006944444444442E-3</v>
      </c>
      <c r="C99" s="20">
        <v>6.1284722222222218E-3</v>
      </c>
      <c r="D99" s="72">
        <f t="shared" ref="D99:D130" si="27">SUM(B99*86400)-46.6</f>
        <v>480.5</v>
      </c>
      <c r="E99" s="72">
        <f t="shared" si="21"/>
        <v>482.9</v>
      </c>
      <c r="F99" s="72">
        <f t="shared" si="22"/>
        <v>2.3999999999999773</v>
      </c>
      <c r="G99" s="23">
        <f t="shared" si="23"/>
        <v>480.5</v>
      </c>
      <c r="H99" s="20">
        <f t="shared" si="24"/>
        <v>2.777777777777761E-5</v>
      </c>
      <c r="I99" s="23">
        <f t="shared" si="25"/>
        <v>2.3999999999999853</v>
      </c>
      <c r="J99" s="17" t="s">
        <v>590</v>
      </c>
      <c r="K99" s="46" t="s">
        <v>127</v>
      </c>
      <c r="L99" s="47" t="s">
        <v>477</v>
      </c>
      <c r="M99" s="46" t="s">
        <v>498</v>
      </c>
      <c r="N99" s="48" t="str">
        <f t="shared" si="26"/>
        <v>V,C</v>
      </c>
    </row>
    <row r="100" spans="1:14" ht="17" thickBot="1" x14ac:dyDescent="0.25">
      <c r="A100">
        <v>99</v>
      </c>
      <c r="B100" s="19">
        <v>6.1284722222222218E-3</v>
      </c>
      <c r="C100" s="20">
        <v>6.145833333333333E-3</v>
      </c>
      <c r="D100" s="72">
        <f t="shared" si="27"/>
        <v>482.9</v>
      </c>
      <c r="E100" s="72">
        <f t="shared" si="21"/>
        <v>484.4</v>
      </c>
      <c r="F100" s="72">
        <f t="shared" si="22"/>
        <v>1.5</v>
      </c>
      <c r="G100" s="23">
        <f t="shared" si="23"/>
        <v>482.9</v>
      </c>
      <c r="H100" s="20">
        <f t="shared" si="24"/>
        <v>1.7361111111111223E-5</v>
      </c>
      <c r="I100" s="23">
        <f t="shared" si="25"/>
        <v>1.5000000000000098</v>
      </c>
      <c r="J100" s="17" t="s">
        <v>591</v>
      </c>
      <c r="K100" s="46" t="s">
        <v>495</v>
      </c>
      <c r="L100" s="47" t="s">
        <v>462</v>
      </c>
      <c r="M100" s="46" t="s">
        <v>497</v>
      </c>
      <c r="N100" s="48" t="str">
        <f t="shared" si="26"/>
        <v>Z,I</v>
      </c>
    </row>
    <row r="101" spans="1:14" ht="17" thickBot="1" x14ac:dyDescent="0.25">
      <c r="A101">
        <v>100</v>
      </c>
      <c r="B101" s="19">
        <v>6.145833333333333E-3</v>
      </c>
      <c r="C101" s="20">
        <v>6.1793981481481483E-3</v>
      </c>
      <c r="D101" s="72">
        <f t="shared" si="27"/>
        <v>484.4</v>
      </c>
      <c r="E101" s="72">
        <f t="shared" si="21"/>
        <v>487.29999999999995</v>
      </c>
      <c r="F101" s="72">
        <f t="shared" si="22"/>
        <v>2.8999999999999773</v>
      </c>
      <c r="G101" s="23">
        <f t="shared" si="23"/>
        <v>484.4</v>
      </c>
      <c r="H101" s="20">
        <f t="shared" si="24"/>
        <v>3.3564814814815262E-5</v>
      </c>
      <c r="I101" s="23">
        <f t="shared" si="25"/>
        <v>2.9000000000000385</v>
      </c>
      <c r="J101" s="17" t="s">
        <v>592</v>
      </c>
      <c r="K101" s="46" t="s">
        <v>494</v>
      </c>
      <c r="L101" s="47" t="s">
        <v>486</v>
      </c>
      <c r="M101" s="46" t="s">
        <v>491</v>
      </c>
      <c r="N101" s="48" t="str">
        <f t="shared" si="26"/>
        <v>X,P</v>
      </c>
    </row>
    <row r="102" spans="1:14" ht="17" thickBot="1" x14ac:dyDescent="0.25">
      <c r="A102">
        <v>101</v>
      </c>
      <c r="B102" s="19">
        <v>6.1793981481481483E-3</v>
      </c>
      <c r="C102" s="20">
        <v>6.1921296296296299E-3</v>
      </c>
      <c r="D102" s="72">
        <f t="shared" si="27"/>
        <v>487.29999999999995</v>
      </c>
      <c r="E102" s="72">
        <f t="shared" si="21"/>
        <v>488.4</v>
      </c>
      <c r="F102" s="72">
        <f t="shared" si="22"/>
        <v>1.1000000000000227</v>
      </c>
      <c r="G102" s="23">
        <f t="shared" si="23"/>
        <v>487.29999999999995</v>
      </c>
      <c r="H102" s="20">
        <f t="shared" si="24"/>
        <v>1.2731481481481621E-5</v>
      </c>
      <c r="I102" s="23">
        <f t="shared" si="25"/>
        <v>1.1000000000000121</v>
      </c>
      <c r="J102" s="17" t="s">
        <v>56</v>
      </c>
      <c r="K102" s="46" t="s">
        <v>493</v>
      </c>
      <c r="L102" s="47" t="s">
        <v>467</v>
      </c>
      <c r="M102" s="46" t="s">
        <v>499</v>
      </c>
      <c r="N102" s="48" t="str">
        <f t="shared" si="26"/>
        <v>Y,R</v>
      </c>
    </row>
    <row r="103" spans="1:14" ht="17" thickBot="1" x14ac:dyDescent="0.25">
      <c r="A103">
        <v>102</v>
      </c>
      <c r="B103" s="19">
        <v>6.1921296296296299E-3</v>
      </c>
      <c r="C103" s="20">
        <v>6.207175925925925E-3</v>
      </c>
      <c r="D103" s="72">
        <f t="shared" si="27"/>
        <v>488.4</v>
      </c>
      <c r="E103" s="72">
        <f t="shared" si="21"/>
        <v>489.69999999999993</v>
      </c>
      <c r="F103" s="72">
        <f t="shared" si="22"/>
        <v>1.2999999999999545</v>
      </c>
      <c r="G103" s="23">
        <f t="shared" si="23"/>
        <v>488.4</v>
      </c>
      <c r="H103" s="20">
        <f t="shared" si="24"/>
        <v>1.5046296296295121E-5</v>
      </c>
      <c r="I103" s="23">
        <f t="shared" si="25"/>
        <v>1.2999999999998986</v>
      </c>
      <c r="J103" s="17" t="s">
        <v>593</v>
      </c>
      <c r="K103" s="46" t="s">
        <v>127</v>
      </c>
      <c r="L103" s="47" t="s">
        <v>479</v>
      </c>
      <c r="M103" s="46" t="s">
        <v>498</v>
      </c>
      <c r="N103" s="48" t="str">
        <f t="shared" si="26"/>
        <v>V,C</v>
      </c>
    </row>
    <row r="104" spans="1:14" ht="17" thickBot="1" x14ac:dyDescent="0.25">
      <c r="A104">
        <v>103</v>
      </c>
      <c r="B104" s="19">
        <v>6.207175925925925E-3</v>
      </c>
      <c r="C104" s="20">
        <v>6.4942129629629629E-3</v>
      </c>
      <c r="D104" s="72">
        <f t="shared" si="27"/>
        <v>489.69999999999993</v>
      </c>
      <c r="E104" s="72">
        <f t="shared" si="21"/>
        <v>514.5</v>
      </c>
      <c r="F104" s="72">
        <f t="shared" si="22"/>
        <v>24.800000000000068</v>
      </c>
      <c r="G104" s="23">
        <f t="shared" si="23"/>
        <v>489.69999999999993</v>
      </c>
      <c r="H104" s="20">
        <f t="shared" si="24"/>
        <v>2.870370370370379E-4</v>
      </c>
      <c r="I104" s="23">
        <f t="shared" si="25"/>
        <v>24.800000000000075</v>
      </c>
      <c r="J104" s="17" t="s">
        <v>594</v>
      </c>
      <c r="K104" s="46" t="s">
        <v>14</v>
      </c>
      <c r="L104" s="47" t="s">
        <v>504</v>
      </c>
      <c r="M104" s="46" t="s">
        <v>504</v>
      </c>
      <c r="N104" s="48" t="str">
        <f t="shared" si="26"/>
        <v>ALL,M</v>
      </c>
    </row>
    <row r="105" spans="1:14" ht="17" thickBot="1" x14ac:dyDescent="0.25">
      <c r="A105">
        <v>104</v>
      </c>
      <c r="B105" s="19">
        <v>6.4942129629629629E-3</v>
      </c>
      <c r="C105" s="20">
        <v>6.5173611111111118E-3</v>
      </c>
      <c r="D105" s="72">
        <f t="shared" si="27"/>
        <v>514.5</v>
      </c>
      <c r="E105" s="72">
        <f t="shared" si="21"/>
        <v>516.5</v>
      </c>
      <c r="F105" s="72">
        <f t="shared" si="22"/>
        <v>2</v>
      </c>
      <c r="G105" s="23">
        <f t="shared" si="23"/>
        <v>514.5</v>
      </c>
      <c r="H105" s="20">
        <f t="shared" si="24"/>
        <v>2.3148148148148875E-5</v>
      </c>
      <c r="I105" s="23">
        <f t="shared" si="25"/>
        <v>2.0000000000000631</v>
      </c>
      <c r="J105" s="17" t="s">
        <v>595</v>
      </c>
      <c r="K105" s="46" t="s">
        <v>128</v>
      </c>
      <c r="L105" s="47" t="s">
        <v>482</v>
      </c>
      <c r="M105" s="46" t="s">
        <v>498</v>
      </c>
      <c r="N105" s="48" t="str">
        <f t="shared" si="26"/>
        <v>W,C</v>
      </c>
    </row>
    <row r="106" spans="1:14" ht="17" thickBot="1" x14ac:dyDescent="0.25">
      <c r="A106">
        <v>105</v>
      </c>
      <c r="B106" s="19">
        <v>6.5173611111111118E-3</v>
      </c>
      <c r="C106" s="20">
        <v>6.5393518518518517E-3</v>
      </c>
      <c r="D106" s="72">
        <f t="shared" si="27"/>
        <v>516.5</v>
      </c>
      <c r="E106" s="72">
        <f t="shared" si="21"/>
        <v>518.4</v>
      </c>
      <c r="F106" s="72">
        <f t="shared" si="22"/>
        <v>1.8999999999999773</v>
      </c>
      <c r="G106" s="23">
        <f t="shared" si="23"/>
        <v>516.5</v>
      </c>
      <c r="H106" s="20">
        <f t="shared" si="24"/>
        <v>2.1990740740739957E-5</v>
      </c>
      <c r="I106" s="23">
        <f t="shared" si="25"/>
        <v>1.8999999999999324</v>
      </c>
      <c r="J106" s="17" t="s">
        <v>596</v>
      </c>
      <c r="K106" s="46" t="s">
        <v>493</v>
      </c>
      <c r="L106" s="47" t="s">
        <v>479</v>
      </c>
      <c r="M106" s="46" t="s">
        <v>498</v>
      </c>
      <c r="N106" s="48" t="str">
        <f t="shared" si="26"/>
        <v>Y,C</v>
      </c>
    </row>
    <row r="107" spans="1:14" ht="17" thickBot="1" x14ac:dyDescent="0.25">
      <c r="A107">
        <v>106</v>
      </c>
      <c r="B107" s="20">
        <v>6.5393518518518517E-3</v>
      </c>
      <c r="C107" s="20">
        <v>6.564814814814815E-3</v>
      </c>
      <c r="D107" s="72">
        <f t="shared" si="27"/>
        <v>518.4</v>
      </c>
      <c r="E107" s="72">
        <f t="shared" si="21"/>
        <v>520.6</v>
      </c>
      <c r="F107" s="72">
        <f t="shared" si="22"/>
        <v>2.2000000000000455</v>
      </c>
      <c r="G107" s="23">
        <f t="shared" si="23"/>
        <v>518.4</v>
      </c>
      <c r="H107" s="20">
        <f t="shared" si="24"/>
        <v>4.6296296296295149E-5</v>
      </c>
      <c r="I107" s="23">
        <f t="shared" si="25"/>
        <v>3.999999999999901</v>
      </c>
      <c r="J107" s="17" t="s">
        <v>25</v>
      </c>
      <c r="K107" s="46" t="s">
        <v>127</v>
      </c>
      <c r="L107" s="47" t="s">
        <v>467</v>
      </c>
      <c r="M107" s="46" t="s">
        <v>499</v>
      </c>
      <c r="N107" s="48" t="str">
        <f t="shared" si="26"/>
        <v>V,R</v>
      </c>
    </row>
    <row r="108" spans="1:14" ht="17" thickBot="1" x14ac:dyDescent="0.25">
      <c r="A108">
        <v>107</v>
      </c>
      <c r="B108" s="19">
        <v>6.5856481481481469E-3</v>
      </c>
      <c r="C108" s="20">
        <v>6.6087962962962966E-3</v>
      </c>
      <c r="D108" s="72">
        <f t="shared" si="27"/>
        <v>522.39999999999986</v>
      </c>
      <c r="E108" s="72">
        <f t="shared" si="21"/>
        <v>524.4</v>
      </c>
      <c r="F108" s="72">
        <f t="shared" si="22"/>
        <v>2.0000000000001137</v>
      </c>
      <c r="G108" s="23">
        <f t="shared" si="23"/>
        <v>522.39999999999986</v>
      </c>
      <c r="H108" s="20">
        <f t="shared" si="24"/>
        <v>3.3564814814815262E-5</v>
      </c>
      <c r="I108" s="23">
        <f t="shared" si="25"/>
        <v>2.9000000000000385</v>
      </c>
      <c r="J108" s="17" t="s">
        <v>597</v>
      </c>
      <c r="K108" s="46" t="s">
        <v>493</v>
      </c>
      <c r="L108" s="47" t="s">
        <v>479</v>
      </c>
      <c r="M108" s="46" t="s">
        <v>498</v>
      </c>
      <c r="N108" s="48" t="str">
        <f t="shared" si="26"/>
        <v>Y,C</v>
      </c>
    </row>
    <row r="109" spans="1:14" ht="17" thickBot="1" x14ac:dyDescent="0.25">
      <c r="A109">
        <v>108</v>
      </c>
      <c r="B109" s="19">
        <v>6.6192129629629622E-3</v>
      </c>
      <c r="C109" s="20">
        <v>6.6412037037037039E-3</v>
      </c>
      <c r="D109" s="72">
        <f t="shared" si="27"/>
        <v>525.29999999999995</v>
      </c>
      <c r="E109" s="72">
        <f t="shared" si="21"/>
        <v>527.20000000000005</v>
      </c>
      <c r="F109" s="72">
        <f t="shared" si="22"/>
        <v>1.9000000000000909</v>
      </c>
      <c r="G109" s="23">
        <f t="shared" si="23"/>
        <v>525.29999999999995</v>
      </c>
      <c r="H109" s="20">
        <f t="shared" si="24"/>
        <v>2.1990740740741692E-5</v>
      </c>
      <c r="I109" s="23">
        <f t="shared" si="25"/>
        <v>1.9000000000000821</v>
      </c>
      <c r="J109" s="17" t="s">
        <v>598</v>
      </c>
      <c r="K109" s="46" t="s">
        <v>127</v>
      </c>
      <c r="L109" s="47" t="s">
        <v>462</v>
      </c>
      <c r="M109" s="46" t="s">
        <v>497</v>
      </c>
      <c r="N109" s="48" t="str">
        <f t="shared" si="26"/>
        <v>V,I</v>
      </c>
    </row>
    <row r="110" spans="1:14" ht="17" thickBot="1" x14ac:dyDescent="0.25">
      <c r="A110">
        <v>109</v>
      </c>
      <c r="B110" s="19">
        <v>6.6412037037037039E-3</v>
      </c>
      <c r="C110" s="20">
        <v>6.6666666666666671E-3</v>
      </c>
      <c r="D110" s="72">
        <f t="shared" si="27"/>
        <v>527.20000000000005</v>
      </c>
      <c r="E110" s="72">
        <f t="shared" si="21"/>
        <v>529.4</v>
      </c>
      <c r="F110" s="72">
        <f t="shared" si="22"/>
        <v>2.1999999999999318</v>
      </c>
      <c r="G110" s="23">
        <f t="shared" si="23"/>
        <v>527.20000000000005</v>
      </c>
      <c r="H110" s="20">
        <f t="shared" si="24"/>
        <v>2.5462962962963243E-5</v>
      </c>
      <c r="I110" s="23">
        <f t="shared" si="25"/>
        <v>2.2000000000000242</v>
      </c>
      <c r="J110" s="17" t="s">
        <v>599</v>
      </c>
      <c r="K110" s="46" t="s">
        <v>493</v>
      </c>
      <c r="L110" s="47" t="s">
        <v>467</v>
      </c>
      <c r="M110" s="46" t="s">
        <v>499</v>
      </c>
      <c r="N110" s="48" t="str">
        <f t="shared" si="26"/>
        <v>Y,R</v>
      </c>
    </row>
    <row r="111" spans="1:14" ht="17" thickBot="1" x14ac:dyDescent="0.25">
      <c r="A111">
        <v>110</v>
      </c>
      <c r="B111" s="19">
        <v>6.6666666666666671E-3</v>
      </c>
      <c r="C111" s="20">
        <v>6.8101851851851856E-3</v>
      </c>
      <c r="D111" s="72">
        <f t="shared" si="27"/>
        <v>529.4</v>
      </c>
      <c r="E111" s="72">
        <f t="shared" si="21"/>
        <v>541.80000000000007</v>
      </c>
      <c r="F111" s="72">
        <f t="shared" si="22"/>
        <v>12.400000000000091</v>
      </c>
      <c r="G111" s="23">
        <f t="shared" si="23"/>
        <v>529.4</v>
      </c>
      <c r="H111" s="20">
        <f t="shared" si="24"/>
        <v>1.4351851851851852E-4</v>
      </c>
      <c r="I111" s="23">
        <f t="shared" si="25"/>
        <v>12.4</v>
      </c>
      <c r="J111" s="17" t="s">
        <v>600</v>
      </c>
      <c r="K111" s="46" t="s">
        <v>14</v>
      </c>
      <c r="L111" s="47" t="s">
        <v>504</v>
      </c>
      <c r="M111" s="46" t="s">
        <v>504</v>
      </c>
      <c r="N111" s="48" t="str">
        <f t="shared" si="26"/>
        <v>ALL,M</v>
      </c>
    </row>
    <row r="112" spans="1:14" ht="17" thickBot="1" x14ac:dyDescent="0.25">
      <c r="A112">
        <v>111</v>
      </c>
      <c r="B112" s="19">
        <v>6.8101851851851856E-3</v>
      </c>
      <c r="C112" s="20">
        <v>6.828703703703704E-3</v>
      </c>
      <c r="D112" s="72">
        <f t="shared" si="27"/>
        <v>541.80000000000007</v>
      </c>
      <c r="E112" s="72">
        <f t="shared" si="21"/>
        <v>543.4</v>
      </c>
      <c r="F112" s="72">
        <f t="shared" si="22"/>
        <v>1.5999999999999091</v>
      </c>
      <c r="G112" s="23">
        <f t="shared" si="23"/>
        <v>541.80000000000007</v>
      </c>
      <c r="H112" s="20">
        <f t="shared" si="24"/>
        <v>1.8518518518518406E-5</v>
      </c>
      <c r="I112" s="23">
        <f t="shared" si="25"/>
        <v>1.5999999999999903</v>
      </c>
      <c r="J112" s="17" t="s">
        <v>601</v>
      </c>
      <c r="K112" s="46" t="s">
        <v>493</v>
      </c>
      <c r="L112" s="47" t="s">
        <v>479</v>
      </c>
      <c r="M112" s="46" t="s">
        <v>498</v>
      </c>
      <c r="N112" s="48" t="str">
        <f t="shared" si="26"/>
        <v>Y,C</v>
      </c>
    </row>
    <row r="113" spans="1:14" ht="17" thickBot="1" x14ac:dyDescent="0.25">
      <c r="A113">
        <v>112</v>
      </c>
      <c r="B113" s="19">
        <v>6.828703703703704E-3</v>
      </c>
      <c r="C113" s="20">
        <v>6.851851851851852E-3</v>
      </c>
      <c r="D113" s="72">
        <f t="shared" si="27"/>
        <v>543.4</v>
      </c>
      <c r="E113" s="72">
        <f t="shared" si="21"/>
        <v>545.4</v>
      </c>
      <c r="F113" s="72">
        <f t="shared" si="22"/>
        <v>2</v>
      </c>
      <c r="G113" s="23">
        <f t="shared" si="23"/>
        <v>543.4</v>
      </c>
      <c r="H113" s="20">
        <f t="shared" si="24"/>
        <v>3.2407407407408079E-5</v>
      </c>
      <c r="I113" s="23">
        <f t="shared" si="25"/>
        <v>2.800000000000058</v>
      </c>
      <c r="J113" s="17" t="s">
        <v>602</v>
      </c>
      <c r="K113" s="46" t="s">
        <v>494</v>
      </c>
      <c r="L113" s="47" t="s">
        <v>462</v>
      </c>
      <c r="M113" s="46" t="s">
        <v>497</v>
      </c>
      <c r="N113" s="48" t="str">
        <f t="shared" si="26"/>
        <v>X,I</v>
      </c>
    </row>
    <row r="114" spans="1:14" ht="17" thickBot="1" x14ac:dyDescent="0.25">
      <c r="A114">
        <v>113</v>
      </c>
      <c r="B114" s="19">
        <v>6.8611111111111121E-3</v>
      </c>
      <c r="C114" s="20">
        <v>6.8865740740740736E-3</v>
      </c>
      <c r="D114" s="72">
        <f t="shared" si="27"/>
        <v>546.20000000000005</v>
      </c>
      <c r="E114" s="72">
        <f t="shared" si="21"/>
        <v>548.4</v>
      </c>
      <c r="F114" s="72">
        <f t="shared" si="22"/>
        <v>2.1999999999999318</v>
      </c>
      <c r="G114" s="23">
        <f t="shared" si="23"/>
        <v>546.20000000000005</v>
      </c>
      <c r="H114" s="20">
        <f t="shared" si="24"/>
        <v>2.5462962962961508E-5</v>
      </c>
      <c r="I114" s="23">
        <f t="shared" si="25"/>
        <v>2.1999999999998741</v>
      </c>
      <c r="J114" s="17" t="s">
        <v>603</v>
      </c>
      <c r="K114" s="46" t="s">
        <v>127</v>
      </c>
      <c r="L114" s="47" t="s">
        <v>467</v>
      </c>
      <c r="M114" s="46" t="s">
        <v>499</v>
      </c>
      <c r="N114" s="48" t="str">
        <f t="shared" si="26"/>
        <v>V,R</v>
      </c>
    </row>
    <row r="115" spans="1:14" ht="17" thickBot="1" x14ac:dyDescent="0.25">
      <c r="A115">
        <v>114</v>
      </c>
      <c r="B115" s="19">
        <v>6.8865740740740736E-3</v>
      </c>
      <c r="C115" s="20">
        <v>6.9027777777777776E-3</v>
      </c>
      <c r="D115" s="72">
        <f t="shared" si="27"/>
        <v>548.4</v>
      </c>
      <c r="E115" s="72">
        <f t="shared" si="21"/>
        <v>549.79999999999995</v>
      </c>
      <c r="F115" s="72">
        <f t="shared" si="22"/>
        <v>1.3999999999999773</v>
      </c>
      <c r="G115" s="23">
        <f t="shared" si="23"/>
        <v>548.4</v>
      </c>
      <c r="H115" s="20">
        <f t="shared" si="24"/>
        <v>1.6203703703704039E-5</v>
      </c>
      <c r="I115" s="23">
        <f t="shared" si="25"/>
        <v>1.400000000000029</v>
      </c>
      <c r="J115" s="17" t="s">
        <v>604</v>
      </c>
      <c r="K115" s="46" t="s">
        <v>494</v>
      </c>
      <c r="L115" s="47" t="s">
        <v>479</v>
      </c>
      <c r="M115" s="46" t="s">
        <v>498</v>
      </c>
      <c r="N115" s="48" t="str">
        <f t="shared" si="26"/>
        <v>X,C</v>
      </c>
    </row>
    <row r="116" spans="1:14" ht="17" thickBot="1" x14ac:dyDescent="0.25">
      <c r="A116">
        <v>115</v>
      </c>
      <c r="B116" s="19">
        <v>6.9027777777777776E-3</v>
      </c>
      <c r="C116" s="20">
        <v>6.9212962962962969E-3</v>
      </c>
      <c r="D116" s="72">
        <f t="shared" si="27"/>
        <v>549.79999999999995</v>
      </c>
      <c r="E116" s="72">
        <f t="shared" si="21"/>
        <v>551.4</v>
      </c>
      <c r="F116" s="72">
        <f t="shared" si="22"/>
        <v>1.6000000000000227</v>
      </c>
      <c r="G116" s="23">
        <f t="shared" si="23"/>
        <v>549.79999999999995</v>
      </c>
      <c r="H116" s="20">
        <f t="shared" si="24"/>
        <v>3.0092592592591977E-5</v>
      </c>
      <c r="I116" s="23">
        <f t="shared" si="25"/>
        <v>2.5999999999999468</v>
      </c>
      <c r="J116" s="17" t="s">
        <v>605</v>
      </c>
      <c r="K116" s="46" t="s">
        <v>127</v>
      </c>
      <c r="L116" s="47" t="s">
        <v>462</v>
      </c>
      <c r="M116" s="46" t="s">
        <v>497</v>
      </c>
      <c r="N116" s="48" t="str">
        <f t="shared" si="26"/>
        <v>V,I</v>
      </c>
    </row>
    <row r="117" spans="1:14" ht="17" thickBot="1" x14ac:dyDescent="0.25">
      <c r="A117">
        <v>116</v>
      </c>
      <c r="B117" s="19">
        <v>6.9328703703703696E-3</v>
      </c>
      <c r="C117" s="20">
        <v>6.9675925925925921E-3</v>
      </c>
      <c r="D117" s="72">
        <f t="shared" si="27"/>
        <v>552.39999999999986</v>
      </c>
      <c r="E117" s="72">
        <f t="shared" si="21"/>
        <v>555.4</v>
      </c>
      <c r="F117" s="72">
        <f t="shared" si="22"/>
        <v>3.0000000000001137</v>
      </c>
      <c r="G117" s="23">
        <f t="shared" si="23"/>
        <v>552.39999999999986</v>
      </c>
      <c r="H117" s="20">
        <f t="shared" si="24"/>
        <v>2.1990740740742559E-5</v>
      </c>
      <c r="I117" s="23">
        <f t="shared" si="25"/>
        <v>1.9000000000001571</v>
      </c>
      <c r="J117" s="17" t="s">
        <v>606</v>
      </c>
      <c r="K117" s="46" t="s">
        <v>494</v>
      </c>
      <c r="L117" s="47" t="s">
        <v>467</v>
      </c>
      <c r="M117" s="46" t="s">
        <v>499</v>
      </c>
      <c r="N117" s="48" t="str">
        <f t="shared" si="26"/>
        <v>X,R</v>
      </c>
    </row>
    <row r="118" spans="1:14" ht="17" thickBot="1" x14ac:dyDescent="0.25">
      <c r="A118">
        <v>117</v>
      </c>
      <c r="B118" s="19">
        <v>6.9548611111111122E-3</v>
      </c>
      <c r="C118" s="20">
        <v>7.053240740740741E-3</v>
      </c>
      <c r="D118" s="72">
        <f t="shared" si="27"/>
        <v>554.30000000000007</v>
      </c>
      <c r="E118" s="72">
        <f t="shared" si="21"/>
        <v>562.79999999999995</v>
      </c>
      <c r="F118" s="72">
        <f t="shared" si="22"/>
        <v>8.4999999999998863</v>
      </c>
      <c r="G118" s="23">
        <f t="shared" si="23"/>
        <v>554.30000000000007</v>
      </c>
      <c r="H118" s="20">
        <f t="shared" si="24"/>
        <v>9.8379629629628818E-5</v>
      </c>
      <c r="I118" s="23">
        <f t="shared" si="25"/>
        <v>8.4999999999999289</v>
      </c>
      <c r="J118" s="17" t="s">
        <v>607</v>
      </c>
      <c r="K118" s="46" t="s">
        <v>500</v>
      </c>
      <c r="L118" s="47" t="s">
        <v>504</v>
      </c>
      <c r="M118" s="46" t="s">
        <v>504</v>
      </c>
      <c r="N118" s="48" t="str">
        <f t="shared" si="26"/>
        <v>SOME,M</v>
      </c>
    </row>
    <row r="119" spans="1:14" ht="17" thickBot="1" x14ac:dyDescent="0.25">
      <c r="A119">
        <v>118</v>
      </c>
      <c r="B119" s="20">
        <v>7.053240740740741E-3</v>
      </c>
      <c r="C119" s="20">
        <v>7.0717592592592594E-3</v>
      </c>
      <c r="D119" s="72">
        <f t="shared" si="27"/>
        <v>562.79999999999995</v>
      </c>
      <c r="E119" s="72">
        <f t="shared" si="21"/>
        <v>564.4</v>
      </c>
      <c r="F119" s="72">
        <f t="shared" si="22"/>
        <v>1.6000000000000227</v>
      </c>
      <c r="G119" s="23">
        <f t="shared" si="23"/>
        <v>562.79999999999995</v>
      </c>
      <c r="H119" s="20">
        <f t="shared" si="24"/>
        <v>1.8518518518518406E-5</v>
      </c>
      <c r="I119" s="23">
        <f t="shared" si="25"/>
        <v>1.5999999999999903</v>
      </c>
      <c r="J119" s="17" t="s">
        <v>608</v>
      </c>
      <c r="K119" s="46" t="s">
        <v>493</v>
      </c>
      <c r="L119" s="47" t="s">
        <v>479</v>
      </c>
      <c r="M119" s="46" t="s">
        <v>498</v>
      </c>
      <c r="N119" s="48" t="str">
        <f t="shared" si="26"/>
        <v>Y,C</v>
      </c>
    </row>
    <row r="120" spans="1:14" ht="17" thickBot="1" x14ac:dyDescent="0.25">
      <c r="A120">
        <v>119</v>
      </c>
      <c r="B120" s="19">
        <v>7.0717592592592594E-3</v>
      </c>
      <c r="C120" s="20">
        <v>7.106481481481481E-3</v>
      </c>
      <c r="D120" s="72">
        <f t="shared" si="27"/>
        <v>564.4</v>
      </c>
      <c r="E120" s="72">
        <f t="shared" si="21"/>
        <v>567.4</v>
      </c>
      <c r="F120" s="72">
        <f t="shared" si="22"/>
        <v>3</v>
      </c>
      <c r="G120" s="23">
        <f t="shared" si="23"/>
        <v>564.4</v>
      </c>
      <c r="H120" s="20">
        <f t="shared" si="24"/>
        <v>3.7037037037036813E-5</v>
      </c>
      <c r="I120" s="23">
        <f t="shared" si="25"/>
        <v>3.1999999999999806</v>
      </c>
      <c r="J120" s="17" t="s">
        <v>609</v>
      </c>
      <c r="K120" s="46" t="s">
        <v>127</v>
      </c>
      <c r="L120" s="47" t="s">
        <v>462</v>
      </c>
      <c r="M120" s="46" t="s">
        <v>497</v>
      </c>
      <c r="N120" s="48" t="str">
        <f t="shared" si="26"/>
        <v>V,I</v>
      </c>
    </row>
    <row r="121" spans="1:14" ht="17" thickBot="1" x14ac:dyDescent="0.25">
      <c r="A121">
        <v>120</v>
      </c>
      <c r="B121" s="19">
        <v>7.1087962962962962E-3</v>
      </c>
      <c r="C121" s="20">
        <v>7.1180555555555554E-3</v>
      </c>
      <c r="D121" s="72">
        <f t="shared" si="27"/>
        <v>567.6</v>
      </c>
      <c r="E121" s="72">
        <f t="shared" si="21"/>
        <v>568.4</v>
      </c>
      <c r="F121" s="72">
        <f t="shared" si="22"/>
        <v>0.79999999999995453</v>
      </c>
      <c r="G121" s="23">
        <f t="shared" si="23"/>
        <v>567.6</v>
      </c>
      <c r="H121" s="20">
        <f t="shared" si="24"/>
        <v>2.0833333333334508E-5</v>
      </c>
      <c r="I121" s="23">
        <f t="shared" si="25"/>
        <v>1.8000000000001015</v>
      </c>
      <c r="J121" s="17" t="s">
        <v>610</v>
      </c>
      <c r="K121" s="46" t="s">
        <v>494</v>
      </c>
      <c r="L121" s="47" t="s">
        <v>475</v>
      </c>
      <c r="M121" s="46" t="s">
        <v>498</v>
      </c>
      <c r="N121" s="48" t="str">
        <f t="shared" si="26"/>
        <v>X,C</v>
      </c>
    </row>
    <row r="122" spans="1:14" ht="17" thickBot="1" x14ac:dyDescent="0.25">
      <c r="A122">
        <v>121</v>
      </c>
      <c r="B122" s="19">
        <v>7.1296296296296307E-3</v>
      </c>
      <c r="C122" s="20">
        <v>7.1435185185185187E-3</v>
      </c>
      <c r="D122" s="72">
        <f t="shared" si="27"/>
        <v>569.40000000000009</v>
      </c>
      <c r="E122" s="72">
        <f t="shared" si="21"/>
        <v>570.6</v>
      </c>
      <c r="F122" s="72">
        <f t="shared" si="22"/>
        <v>1.1999999999999318</v>
      </c>
      <c r="G122" s="23">
        <f t="shared" si="23"/>
        <v>569.40000000000009</v>
      </c>
      <c r="H122" s="20">
        <f t="shared" si="24"/>
        <v>1.3888888888887937E-5</v>
      </c>
      <c r="I122" s="23">
        <f t="shared" si="25"/>
        <v>1.1999999999999178</v>
      </c>
      <c r="J122" s="17" t="s">
        <v>611</v>
      </c>
      <c r="K122" s="46" t="s">
        <v>127</v>
      </c>
      <c r="L122" s="47" t="s">
        <v>475</v>
      </c>
      <c r="M122" s="46" t="s">
        <v>498</v>
      </c>
      <c r="N122" s="48" t="str">
        <f t="shared" si="26"/>
        <v>V,C</v>
      </c>
    </row>
    <row r="123" spans="1:14" ht="17" thickBot="1" x14ac:dyDescent="0.25">
      <c r="A123">
        <v>122</v>
      </c>
      <c r="B123" s="19">
        <v>7.1435185185185187E-3</v>
      </c>
      <c r="C123" s="20">
        <v>7.1631944444444443E-3</v>
      </c>
      <c r="D123" s="72">
        <f t="shared" si="27"/>
        <v>570.6</v>
      </c>
      <c r="E123" s="72">
        <f t="shared" si="21"/>
        <v>572.29999999999995</v>
      </c>
      <c r="F123" s="72">
        <f t="shared" si="22"/>
        <v>1.6999999999999318</v>
      </c>
      <c r="G123" s="23">
        <f t="shared" si="23"/>
        <v>570.6</v>
      </c>
      <c r="H123" s="20">
        <f t="shared" si="24"/>
        <v>1.967592592592559E-5</v>
      </c>
      <c r="I123" s="23">
        <f t="shared" si="25"/>
        <v>1.6999999999999709</v>
      </c>
      <c r="J123" s="17" t="s">
        <v>612</v>
      </c>
      <c r="K123" s="46" t="s">
        <v>494</v>
      </c>
      <c r="L123" s="47" t="s">
        <v>479</v>
      </c>
      <c r="M123" s="46" t="s">
        <v>498</v>
      </c>
      <c r="N123" s="48" t="str">
        <f t="shared" si="26"/>
        <v>X,C</v>
      </c>
    </row>
    <row r="124" spans="1:14" ht="17" thickBot="1" x14ac:dyDescent="0.25">
      <c r="A124">
        <v>123</v>
      </c>
      <c r="B124" s="19">
        <v>7.1631944444444443E-3</v>
      </c>
      <c r="C124" s="20">
        <v>7.1759259259259259E-3</v>
      </c>
      <c r="D124" s="72">
        <f t="shared" si="27"/>
        <v>572.29999999999995</v>
      </c>
      <c r="E124" s="72">
        <f t="shared" si="21"/>
        <v>573.4</v>
      </c>
      <c r="F124" s="72">
        <f t="shared" si="22"/>
        <v>1.1000000000000227</v>
      </c>
      <c r="G124" s="23">
        <f t="shared" si="23"/>
        <v>572.29999999999995</v>
      </c>
      <c r="H124" s="20">
        <f t="shared" si="24"/>
        <v>1.2731481481481621E-5</v>
      </c>
      <c r="I124" s="23">
        <f t="shared" si="25"/>
        <v>1.1000000000000121</v>
      </c>
      <c r="J124" s="17" t="s">
        <v>613</v>
      </c>
      <c r="K124" s="46" t="s">
        <v>127</v>
      </c>
      <c r="L124" s="47" t="s">
        <v>479</v>
      </c>
      <c r="M124" s="46" t="s">
        <v>498</v>
      </c>
      <c r="N124" s="48" t="str">
        <f t="shared" si="26"/>
        <v>V,C</v>
      </c>
    </row>
    <row r="125" spans="1:14" ht="17" thickBot="1" x14ac:dyDescent="0.25">
      <c r="A125">
        <v>124</v>
      </c>
      <c r="B125" s="19">
        <v>7.1759259259259259E-3</v>
      </c>
      <c r="C125" s="20">
        <v>7.2523148148148147E-3</v>
      </c>
      <c r="D125" s="72">
        <f t="shared" si="27"/>
        <v>573.4</v>
      </c>
      <c r="E125" s="72">
        <f t="shared" si="21"/>
        <v>580</v>
      </c>
      <c r="F125" s="72">
        <f t="shared" si="22"/>
        <v>6.6000000000000227</v>
      </c>
      <c r="G125" s="23">
        <f t="shared" si="23"/>
        <v>573.4</v>
      </c>
      <c r="H125" s="20">
        <f t="shared" si="24"/>
        <v>7.638888888888886E-5</v>
      </c>
      <c r="I125" s="23">
        <f t="shared" si="25"/>
        <v>6.5999999999999979</v>
      </c>
      <c r="J125" s="17" t="s">
        <v>607</v>
      </c>
      <c r="K125" s="46" t="s">
        <v>500</v>
      </c>
      <c r="L125" s="47" t="s">
        <v>504</v>
      </c>
      <c r="M125" s="46" t="s">
        <v>504</v>
      </c>
      <c r="N125" s="48" t="str">
        <f t="shared" si="26"/>
        <v>SOME,M</v>
      </c>
    </row>
    <row r="126" spans="1:14" ht="17" thickBot="1" x14ac:dyDescent="0.25">
      <c r="A126">
        <v>125</v>
      </c>
      <c r="B126" s="19">
        <v>7.2523148148148147E-3</v>
      </c>
      <c r="C126" s="20">
        <v>7.325231481481482E-3</v>
      </c>
      <c r="D126" s="72">
        <f t="shared" si="27"/>
        <v>580</v>
      </c>
      <c r="E126" s="72">
        <f t="shared" si="21"/>
        <v>586.30000000000007</v>
      </c>
      <c r="F126" s="72">
        <f t="shared" si="22"/>
        <v>6.3000000000000682</v>
      </c>
      <c r="G126" s="23">
        <f t="shared" si="23"/>
        <v>580</v>
      </c>
      <c r="H126" s="20">
        <f t="shared" si="24"/>
        <v>7.291666666666731E-5</v>
      </c>
      <c r="I126" s="23">
        <f t="shared" si="25"/>
        <v>6.3000000000000558</v>
      </c>
      <c r="J126" s="17" t="s">
        <v>614</v>
      </c>
      <c r="K126" s="46" t="s">
        <v>493</v>
      </c>
      <c r="L126" s="47" t="s">
        <v>479</v>
      </c>
      <c r="M126" s="46" t="s">
        <v>498</v>
      </c>
      <c r="N126" s="48" t="str">
        <f t="shared" si="26"/>
        <v>Y,C</v>
      </c>
    </row>
    <row r="127" spans="1:14" ht="17" thickBot="1" x14ac:dyDescent="0.25">
      <c r="A127">
        <v>126</v>
      </c>
      <c r="B127" s="19">
        <v>7.325231481481482E-3</v>
      </c>
      <c r="C127" s="20">
        <v>7.3379629629629628E-3</v>
      </c>
      <c r="D127" s="72">
        <f t="shared" si="27"/>
        <v>586.30000000000007</v>
      </c>
      <c r="E127" s="72">
        <f t="shared" si="21"/>
        <v>587.4</v>
      </c>
      <c r="F127" s="72">
        <f t="shared" si="22"/>
        <v>1.0999999999999091</v>
      </c>
      <c r="G127" s="23">
        <f t="shared" si="23"/>
        <v>586.30000000000007</v>
      </c>
      <c r="H127" s="20">
        <f t="shared" si="24"/>
        <v>1.2731481481480754E-5</v>
      </c>
      <c r="I127" s="23">
        <f t="shared" si="25"/>
        <v>1.099999999999937</v>
      </c>
      <c r="J127" s="17" t="s">
        <v>615</v>
      </c>
      <c r="K127" s="46" t="s">
        <v>494</v>
      </c>
      <c r="L127" s="47" t="s">
        <v>504</v>
      </c>
      <c r="M127" s="46" t="s">
        <v>504</v>
      </c>
      <c r="N127" s="48" t="str">
        <f t="shared" si="26"/>
        <v>X,M</v>
      </c>
    </row>
    <row r="128" spans="1:14" ht="17" thickBot="1" x14ac:dyDescent="0.25">
      <c r="A128">
        <v>127</v>
      </c>
      <c r="B128" s="19">
        <v>7.3379629629629628E-3</v>
      </c>
      <c r="C128" s="20">
        <v>7.3495370370370372E-3</v>
      </c>
      <c r="D128" s="72">
        <f t="shared" si="27"/>
        <v>587.4</v>
      </c>
      <c r="E128" s="72">
        <f t="shared" si="21"/>
        <v>588.4</v>
      </c>
      <c r="F128" s="72">
        <f t="shared" si="22"/>
        <v>1</v>
      </c>
      <c r="G128" s="23">
        <f t="shared" si="23"/>
        <v>587.4</v>
      </c>
      <c r="H128" s="20">
        <f t="shared" si="24"/>
        <v>1.1574074074074438E-5</v>
      </c>
      <c r="I128" s="23">
        <f t="shared" si="25"/>
        <v>1.0000000000000315</v>
      </c>
      <c r="J128" s="17" t="s">
        <v>616</v>
      </c>
      <c r="K128" s="46" t="s">
        <v>493</v>
      </c>
      <c r="L128" s="47" t="s">
        <v>479</v>
      </c>
      <c r="M128" s="46" t="s">
        <v>498</v>
      </c>
      <c r="N128" s="48" t="str">
        <f t="shared" si="26"/>
        <v>Y,C</v>
      </c>
    </row>
    <row r="129" spans="1:14" ht="17" thickBot="1" x14ac:dyDescent="0.25">
      <c r="A129">
        <v>128</v>
      </c>
      <c r="B129" s="19">
        <v>7.3495370370370372E-3</v>
      </c>
      <c r="C129" s="20">
        <v>7.3611111111111108E-3</v>
      </c>
      <c r="D129" s="72">
        <f t="shared" si="27"/>
        <v>588.4</v>
      </c>
      <c r="E129" s="72">
        <f t="shared" si="21"/>
        <v>589.4</v>
      </c>
      <c r="F129" s="72">
        <f t="shared" si="22"/>
        <v>1</v>
      </c>
      <c r="G129" s="23">
        <f t="shared" si="23"/>
        <v>588.4</v>
      </c>
      <c r="H129" s="20">
        <f t="shared" si="24"/>
        <v>1.7361111111110356E-5</v>
      </c>
      <c r="I129" s="23">
        <f t="shared" si="25"/>
        <v>1.4999999999999347</v>
      </c>
      <c r="J129" s="17" t="s">
        <v>617</v>
      </c>
      <c r="K129" s="46" t="s">
        <v>494</v>
      </c>
      <c r="L129" s="47" t="s">
        <v>479</v>
      </c>
      <c r="M129" s="46" t="s">
        <v>498</v>
      </c>
      <c r="N129" s="48" t="str">
        <f t="shared" si="26"/>
        <v>X,C</v>
      </c>
    </row>
    <row r="130" spans="1:14" ht="17" thickBot="1" x14ac:dyDescent="0.25">
      <c r="A130">
        <v>129</v>
      </c>
      <c r="B130" s="19">
        <v>7.3668981481481476E-3</v>
      </c>
      <c r="C130" s="20">
        <v>7.3842592592592597E-3</v>
      </c>
      <c r="D130" s="72">
        <f t="shared" si="27"/>
        <v>589.9</v>
      </c>
      <c r="E130" s="72">
        <f t="shared" ref="E130:E161" si="28">SUM(C130*86400-46.6)</f>
        <v>591.4</v>
      </c>
      <c r="F130" s="72">
        <f t="shared" ref="F130:F161" si="29">SUM(E130-D130)</f>
        <v>1.5</v>
      </c>
      <c r="G130" s="23">
        <f t="shared" ref="G130:G161" si="30">SUM(B130*86400)-46.6</f>
        <v>589.9</v>
      </c>
      <c r="H130" s="20">
        <f t="shared" ref="H130:H161" si="31">SUM(B131-B130)</f>
        <v>1.736111111111209E-5</v>
      </c>
      <c r="I130" s="23">
        <f t="shared" ref="I130:I161" si="32">SUM(H130*86400)</f>
        <v>1.5000000000000846</v>
      </c>
      <c r="J130" s="17" t="s">
        <v>56</v>
      </c>
      <c r="K130" s="46" t="s">
        <v>493</v>
      </c>
      <c r="L130" s="47" t="s">
        <v>469</v>
      </c>
      <c r="M130" s="46" t="s">
        <v>499</v>
      </c>
      <c r="N130" s="48" t="str">
        <f t="shared" ref="N130:N161" si="33">CONCATENATE(K130,",", M130)</f>
        <v>Y,R</v>
      </c>
    </row>
    <row r="131" spans="1:14" ht="17" thickBot="1" x14ac:dyDescent="0.25">
      <c r="A131">
        <v>130</v>
      </c>
      <c r="B131" s="19">
        <v>7.3842592592592597E-3</v>
      </c>
      <c r="C131" s="20">
        <v>7.4074074074074068E-3</v>
      </c>
      <c r="D131" s="72">
        <f t="shared" ref="D131:D162" si="34">SUM(B131*86400)-46.6</f>
        <v>591.4</v>
      </c>
      <c r="E131" s="72">
        <f t="shared" si="28"/>
        <v>593.4</v>
      </c>
      <c r="F131" s="72">
        <f t="shared" si="29"/>
        <v>2</v>
      </c>
      <c r="G131" s="23">
        <f t="shared" si="30"/>
        <v>591.4</v>
      </c>
      <c r="H131" s="20">
        <f t="shared" si="31"/>
        <v>2.3148148148147141E-5</v>
      </c>
      <c r="I131" s="23">
        <f t="shared" si="32"/>
        <v>1.999999999999913</v>
      </c>
      <c r="J131" s="17" t="s">
        <v>618</v>
      </c>
      <c r="K131" s="46" t="s">
        <v>494</v>
      </c>
      <c r="L131" s="47" t="s">
        <v>482</v>
      </c>
      <c r="M131" s="46" t="s">
        <v>498</v>
      </c>
      <c r="N131" s="48" t="str">
        <f t="shared" si="33"/>
        <v>X,C</v>
      </c>
    </row>
    <row r="132" spans="1:14" ht="17" thickBot="1" x14ac:dyDescent="0.25">
      <c r="A132">
        <v>131</v>
      </c>
      <c r="B132" s="19">
        <v>7.4074074074074068E-3</v>
      </c>
      <c r="C132" s="20">
        <v>7.4652777777777781E-3</v>
      </c>
      <c r="D132" s="72">
        <f t="shared" si="34"/>
        <v>593.4</v>
      </c>
      <c r="E132" s="72">
        <f t="shared" si="28"/>
        <v>598.4</v>
      </c>
      <c r="F132" s="72">
        <f t="shared" si="29"/>
        <v>5</v>
      </c>
      <c r="G132" s="23">
        <f t="shared" si="30"/>
        <v>593.4</v>
      </c>
      <c r="H132" s="20">
        <f t="shared" si="31"/>
        <v>5.7870370370371321E-5</v>
      </c>
      <c r="I132" s="23">
        <f t="shared" si="32"/>
        <v>5.0000000000000817</v>
      </c>
      <c r="J132" s="17" t="s">
        <v>619</v>
      </c>
      <c r="K132" s="46" t="s">
        <v>493</v>
      </c>
      <c r="L132" s="47" t="s">
        <v>479</v>
      </c>
      <c r="M132" s="46" t="s">
        <v>498</v>
      </c>
      <c r="N132" s="48" t="str">
        <f t="shared" si="33"/>
        <v>Y,C</v>
      </c>
    </row>
    <row r="133" spans="1:14" ht="17" thickBot="1" x14ac:dyDescent="0.25">
      <c r="A133">
        <v>132</v>
      </c>
      <c r="B133" s="19">
        <v>7.4652777777777781E-3</v>
      </c>
      <c r="C133" s="20">
        <v>7.4965277777777782E-3</v>
      </c>
      <c r="D133" s="72">
        <f t="shared" si="34"/>
        <v>598.4</v>
      </c>
      <c r="E133" s="72">
        <f t="shared" si="28"/>
        <v>601.1</v>
      </c>
      <c r="F133" s="72">
        <f t="shared" si="29"/>
        <v>2.7000000000000455</v>
      </c>
      <c r="G133" s="23">
        <f t="shared" si="30"/>
        <v>598.4</v>
      </c>
      <c r="H133" s="20">
        <f t="shared" si="31"/>
        <v>3.1250000000000028E-5</v>
      </c>
      <c r="I133" s="23">
        <f t="shared" si="32"/>
        <v>2.7000000000000024</v>
      </c>
      <c r="J133" s="17" t="s">
        <v>620</v>
      </c>
      <c r="K133" s="46" t="s">
        <v>494</v>
      </c>
      <c r="L133" s="47" t="s">
        <v>479</v>
      </c>
      <c r="M133" s="46" t="s">
        <v>498</v>
      </c>
      <c r="N133" s="48" t="str">
        <f t="shared" si="33"/>
        <v>X,C</v>
      </c>
    </row>
    <row r="134" spans="1:14" ht="17" thickBot="1" x14ac:dyDescent="0.25">
      <c r="A134">
        <v>133</v>
      </c>
      <c r="B134" s="19">
        <v>7.4965277777777782E-3</v>
      </c>
      <c r="C134" s="20">
        <v>7.5671296296296294E-3</v>
      </c>
      <c r="D134" s="72">
        <f t="shared" si="34"/>
        <v>601.1</v>
      </c>
      <c r="E134" s="72">
        <f t="shared" si="28"/>
        <v>607.19999999999993</v>
      </c>
      <c r="F134" s="72">
        <f t="shared" si="29"/>
        <v>6.0999999999999091</v>
      </c>
      <c r="G134" s="23">
        <f t="shared" si="30"/>
        <v>601.1</v>
      </c>
      <c r="H134" s="20">
        <f t="shared" si="31"/>
        <v>6.4814814814814423E-5</v>
      </c>
      <c r="I134" s="23">
        <f t="shared" si="32"/>
        <v>5.5999999999999659</v>
      </c>
      <c r="J134" s="17" t="s">
        <v>607</v>
      </c>
      <c r="K134" s="46" t="s">
        <v>500</v>
      </c>
      <c r="L134" s="47" t="s">
        <v>504</v>
      </c>
      <c r="M134" s="46" t="s">
        <v>504</v>
      </c>
      <c r="N134" s="48" t="str">
        <f t="shared" si="33"/>
        <v>SOME,M</v>
      </c>
    </row>
    <row r="135" spans="1:14" ht="17" thickBot="1" x14ac:dyDescent="0.25">
      <c r="A135">
        <v>134</v>
      </c>
      <c r="B135" s="19">
        <v>7.5613425925925926E-3</v>
      </c>
      <c r="C135" s="20">
        <v>7.5729166666666662E-3</v>
      </c>
      <c r="D135" s="72">
        <f t="shared" si="34"/>
        <v>606.69999999999993</v>
      </c>
      <c r="E135" s="72">
        <f t="shared" si="28"/>
        <v>607.69999999999993</v>
      </c>
      <c r="F135" s="72">
        <f t="shared" si="29"/>
        <v>1</v>
      </c>
      <c r="G135" s="23">
        <f t="shared" si="30"/>
        <v>606.69999999999993</v>
      </c>
      <c r="H135" s="20">
        <f t="shared" si="31"/>
        <v>1.157407407407357E-5</v>
      </c>
      <c r="I135" s="23">
        <f t="shared" si="32"/>
        <v>0.99999999999995648</v>
      </c>
      <c r="J135" s="17" t="s">
        <v>572</v>
      </c>
      <c r="K135" s="46" t="s">
        <v>14</v>
      </c>
      <c r="L135" s="47" t="s">
        <v>9</v>
      </c>
      <c r="M135" s="46" t="s">
        <v>491</v>
      </c>
      <c r="N135" s="48" t="str">
        <f t="shared" si="33"/>
        <v>ALL,P</v>
      </c>
    </row>
    <row r="136" spans="1:14" ht="17" thickBot="1" x14ac:dyDescent="0.25">
      <c r="A136">
        <v>135</v>
      </c>
      <c r="B136" s="19">
        <v>7.5729166666666662E-3</v>
      </c>
      <c r="C136" s="20">
        <v>7.6041666666666662E-3</v>
      </c>
      <c r="D136" s="72">
        <f t="shared" si="34"/>
        <v>607.69999999999993</v>
      </c>
      <c r="E136" s="72">
        <f t="shared" si="28"/>
        <v>610.4</v>
      </c>
      <c r="F136" s="72">
        <f t="shared" si="29"/>
        <v>2.7000000000000455</v>
      </c>
      <c r="G136" s="23">
        <f t="shared" si="30"/>
        <v>607.69999999999993</v>
      </c>
      <c r="H136" s="20">
        <f t="shared" si="31"/>
        <v>3.4722222222223313E-5</v>
      </c>
      <c r="I136" s="23">
        <f t="shared" si="32"/>
        <v>3.0000000000000941</v>
      </c>
      <c r="J136" s="17" t="s">
        <v>621</v>
      </c>
      <c r="K136" s="46" t="s">
        <v>494</v>
      </c>
      <c r="L136" s="47" t="s">
        <v>9</v>
      </c>
      <c r="M136" s="46" t="s">
        <v>491</v>
      </c>
      <c r="N136" s="48" t="str">
        <f t="shared" si="33"/>
        <v>X,P</v>
      </c>
    </row>
    <row r="137" spans="1:14" ht="17" thickBot="1" x14ac:dyDescent="0.25">
      <c r="A137">
        <v>136</v>
      </c>
      <c r="B137" s="19">
        <v>7.6076388888888895E-3</v>
      </c>
      <c r="C137" s="20">
        <v>7.6273148148148151E-3</v>
      </c>
      <c r="D137" s="72">
        <f t="shared" si="34"/>
        <v>610.70000000000005</v>
      </c>
      <c r="E137" s="72">
        <f t="shared" si="28"/>
        <v>612.4</v>
      </c>
      <c r="F137" s="72">
        <f t="shared" si="29"/>
        <v>1.6999999999999318</v>
      </c>
      <c r="G137" s="23">
        <f t="shared" si="30"/>
        <v>610.70000000000005</v>
      </c>
      <c r="H137" s="20">
        <f t="shared" si="31"/>
        <v>1.967592592592559E-5</v>
      </c>
      <c r="I137" s="23">
        <f t="shared" si="32"/>
        <v>1.6999999999999709</v>
      </c>
      <c r="J137" s="17" t="s">
        <v>622</v>
      </c>
      <c r="K137" s="46" t="s">
        <v>127</v>
      </c>
      <c r="L137" s="47" t="s">
        <v>462</v>
      </c>
      <c r="M137" s="46" t="s">
        <v>497</v>
      </c>
      <c r="N137" s="48" t="str">
        <f t="shared" si="33"/>
        <v>V,I</v>
      </c>
    </row>
    <row r="138" spans="1:14" ht="17" thickBot="1" x14ac:dyDescent="0.25">
      <c r="A138">
        <v>137</v>
      </c>
      <c r="B138" s="19">
        <v>7.6273148148148151E-3</v>
      </c>
      <c r="C138" s="20">
        <v>7.6469907407407415E-3</v>
      </c>
      <c r="D138" s="72">
        <f t="shared" si="34"/>
        <v>612.4</v>
      </c>
      <c r="E138" s="72">
        <f t="shared" si="28"/>
        <v>614.1</v>
      </c>
      <c r="F138" s="72">
        <f t="shared" si="29"/>
        <v>1.7000000000000455</v>
      </c>
      <c r="G138" s="23">
        <f t="shared" si="30"/>
        <v>612.4</v>
      </c>
      <c r="H138" s="20">
        <f t="shared" si="31"/>
        <v>1.9675925925926457E-5</v>
      </c>
      <c r="I138" s="23">
        <f t="shared" si="32"/>
        <v>1.7000000000000459</v>
      </c>
      <c r="J138" s="17" t="s">
        <v>623</v>
      </c>
      <c r="K138" s="46" t="s">
        <v>494</v>
      </c>
      <c r="L138" s="47" t="s">
        <v>475</v>
      </c>
      <c r="M138" s="46" t="s">
        <v>498</v>
      </c>
      <c r="N138" s="48" t="str">
        <f t="shared" si="33"/>
        <v>X,C</v>
      </c>
    </row>
    <row r="139" spans="1:14" ht="17" thickBot="1" x14ac:dyDescent="0.25">
      <c r="A139">
        <v>138</v>
      </c>
      <c r="B139" s="19">
        <v>7.6469907407407415E-3</v>
      </c>
      <c r="C139" s="20">
        <v>7.6851851851851847E-3</v>
      </c>
      <c r="D139" s="72">
        <f t="shared" si="34"/>
        <v>614.1</v>
      </c>
      <c r="E139" s="72">
        <f t="shared" si="28"/>
        <v>617.4</v>
      </c>
      <c r="F139" s="72">
        <f t="shared" si="29"/>
        <v>3.2999999999999545</v>
      </c>
      <c r="G139" s="23">
        <f t="shared" si="30"/>
        <v>614.1</v>
      </c>
      <c r="H139" s="20">
        <f t="shared" si="31"/>
        <v>3.8194444444443129E-5</v>
      </c>
      <c r="I139" s="23">
        <f t="shared" si="32"/>
        <v>3.2999999999998861</v>
      </c>
      <c r="J139" s="17" t="s">
        <v>624</v>
      </c>
      <c r="K139" s="46" t="s">
        <v>127</v>
      </c>
      <c r="L139" s="47" t="s">
        <v>988</v>
      </c>
      <c r="M139" s="46" t="s">
        <v>497</v>
      </c>
      <c r="N139" s="48" t="str">
        <f t="shared" si="33"/>
        <v>V,I</v>
      </c>
    </row>
    <row r="140" spans="1:14" ht="17" thickBot="1" x14ac:dyDescent="0.25">
      <c r="A140">
        <v>139</v>
      </c>
      <c r="B140" s="19">
        <v>7.6851851851851847E-3</v>
      </c>
      <c r="C140" s="20">
        <v>7.774305555555556E-3</v>
      </c>
      <c r="D140" s="72">
        <f t="shared" si="34"/>
        <v>617.4</v>
      </c>
      <c r="E140" s="72">
        <f t="shared" si="28"/>
        <v>625.1</v>
      </c>
      <c r="F140" s="72">
        <f t="shared" si="29"/>
        <v>7.7000000000000455</v>
      </c>
      <c r="G140" s="23">
        <f t="shared" si="30"/>
        <v>617.4</v>
      </c>
      <c r="H140" s="20">
        <f t="shared" si="31"/>
        <v>8.9120370370371349E-5</v>
      </c>
      <c r="I140" s="23">
        <f t="shared" si="32"/>
        <v>7.7000000000000846</v>
      </c>
      <c r="J140" s="17" t="s">
        <v>607</v>
      </c>
      <c r="K140" s="46" t="s">
        <v>500</v>
      </c>
      <c r="L140" s="47" t="s">
        <v>504</v>
      </c>
      <c r="M140" s="46" t="s">
        <v>504</v>
      </c>
      <c r="N140" s="48" t="str">
        <f t="shared" si="33"/>
        <v>SOME,M</v>
      </c>
    </row>
    <row r="141" spans="1:14" ht="17" thickBot="1" x14ac:dyDescent="0.25">
      <c r="A141">
        <v>140</v>
      </c>
      <c r="B141" s="19">
        <v>7.774305555555556E-3</v>
      </c>
      <c r="C141" s="20">
        <v>7.8090277777777767E-3</v>
      </c>
      <c r="D141" s="72">
        <f t="shared" si="34"/>
        <v>625.1</v>
      </c>
      <c r="E141" s="72">
        <f t="shared" si="28"/>
        <v>628.09999999999991</v>
      </c>
      <c r="F141" s="72">
        <f t="shared" si="29"/>
        <v>2.9999999999998863</v>
      </c>
      <c r="G141" s="23">
        <f t="shared" si="30"/>
        <v>625.1</v>
      </c>
      <c r="H141" s="20">
        <f t="shared" si="31"/>
        <v>3.4722222222220711E-5</v>
      </c>
      <c r="I141" s="23">
        <f t="shared" si="32"/>
        <v>2.9999999999998694</v>
      </c>
      <c r="J141" s="17" t="s">
        <v>625</v>
      </c>
      <c r="K141" s="46" t="s">
        <v>494</v>
      </c>
      <c r="L141" s="47" t="s">
        <v>482</v>
      </c>
      <c r="M141" s="46" t="s">
        <v>498</v>
      </c>
      <c r="N141" s="48" t="str">
        <f t="shared" si="33"/>
        <v>X,C</v>
      </c>
    </row>
    <row r="142" spans="1:14" ht="17" thickBot="1" x14ac:dyDescent="0.25">
      <c r="A142">
        <v>141</v>
      </c>
      <c r="B142" s="19">
        <v>7.8090277777777767E-3</v>
      </c>
      <c r="C142" s="20">
        <v>7.8240740740740753E-3</v>
      </c>
      <c r="D142" s="72">
        <f t="shared" si="34"/>
        <v>628.09999999999991</v>
      </c>
      <c r="E142" s="72">
        <f t="shared" si="28"/>
        <v>629.40000000000009</v>
      </c>
      <c r="F142" s="72">
        <f t="shared" si="29"/>
        <v>1.3000000000001819</v>
      </c>
      <c r="G142" s="23">
        <f t="shared" si="30"/>
        <v>628.09999999999991</v>
      </c>
      <c r="H142" s="20">
        <f t="shared" si="31"/>
        <v>2.4305555555556059E-5</v>
      </c>
      <c r="I142" s="23">
        <f t="shared" si="32"/>
        <v>2.1000000000000436</v>
      </c>
      <c r="J142" s="17" t="s">
        <v>25</v>
      </c>
      <c r="K142" s="46" t="s">
        <v>127</v>
      </c>
      <c r="L142" s="47" t="s">
        <v>469</v>
      </c>
      <c r="M142" s="46" t="s">
        <v>499</v>
      </c>
      <c r="N142" s="48" t="str">
        <f t="shared" si="33"/>
        <v>V,R</v>
      </c>
    </row>
    <row r="143" spans="1:14" ht="17" thickBot="1" x14ac:dyDescent="0.25">
      <c r="A143">
        <v>142</v>
      </c>
      <c r="B143" s="19">
        <v>7.8333333333333328E-3</v>
      </c>
      <c r="C143" s="20">
        <v>7.8645833333333328E-3</v>
      </c>
      <c r="D143" s="72">
        <f t="shared" si="34"/>
        <v>630.19999999999993</v>
      </c>
      <c r="E143" s="72">
        <f t="shared" si="28"/>
        <v>632.9</v>
      </c>
      <c r="F143" s="72">
        <f t="shared" si="29"/>
        <v>2.7000000000000455</v>
      </c>
      <c r="G143" s="23">
        <f t="shared" si="30"/>
        <v>630.19999999999993</v>
      </c>
      <c r="H143" s="20">
        <f t="shared" si="31"/>
        <v>3.1250000000000028E-5</v>
      </c>
      <c r="I143" s="23">
        <f t="shared" si="32"/>
        <v>2.7000000000000024</v>
      </c>
      <c r="J143" s="17" t="s">
        <v>626</v>
      </c>
      <c r="K143" s="46" t="s">
        <v>493</v>
      </c>
      <c r="L143" s="47" t="s">
        <v>479</v>
      </c>
      <c r="M143" s="46" t="s">
        <v>498</v>
      </c>
      <c r="N143" s="48" t="str">
        <f t="shared" si="33"/>
        <v>Y,C</v>
      </c>
    </row>
    <row r="144" spans="1:14" ht="17" thickBot="1" x14ac:dyDescent="0.25">
      <c r="A144">
        <v>143</v>
      </c>
      <c r="B144" s="19">
        <v>7.8645833333333328E-3</v>
      </c>
      <c r="C144" s="20">
        <v>7.8935185185185185E-3</v>
      </c>
      <c r="D144" s="72">
        <f t="shared" si="34"/>
        <v>632.9</v>
      </c>
      <c r="E144" s="72">
        <f t="shared" si="28"/>
        <v>635.4</v>
      </c>
      <c r="F144" s="72">
        <f t="shared" si="29"/>
        <v>2.5</v>
      </c>
      <c r="G144" s="23">
        <f t="shared" si="30"/>
        <v>632.9</v>
      </c>
      <c r="H144" s="20">
        <f t="shared" si="31"/>
        <v>2.8935185185185661E-5</v>
      </c>
      <c r="I144" s="23">
        <f t="shared" si="32"/>
        <v>2.5000000000000409</v>
      </c>
      <c r="J144" s="17" t="s">
        <v>627</v>
      </c>
      <c r="K144" s="46" t="s">
        <v>494</v>
      </c>
      <c r="L144" s="47" t="s">
        <v>462</v>
      </c>
      <c r="M144" s="46" t="s">
        <v>497</v>
      </c>
      <c r="N144" s="48" t="str">
        <f t="shared" si="33"/>
        <v>X,I</v>
      </c>
    </row>
    <row r="145" spans="1:14" ht="17" thickBot="1" x14ac:dyDescent="0.25">
      <c r="A145">
        <v>144</v>
      </c>
      <c r="B145" s="19">
        <v>7.8935185185185185E-3</v>
      </c>
      <c r="C145" s="20">
        <v>7.9166666666666673E-3</v>
      </c>
      <c r="D145" s="72">
        <f t="shared" si="34"/>
        <v>635.4</v>
      </c>
      <c r="E145" s="72">
        <f t="shared" si="28"/>
        <v>637.40000000000009</v>
      </c>
      <c r="F145" s="72">
        <f t="shared" si="29"/>
        <v>2.0000000000001137</v>
      </c>
      <c r="G145" s="23">
        <f t="shared" si="30"/>
        <v>635.4</v>
      </c>
      <c r="H145" s="20">
        <f t="shared" si="31"/>
        <v>2.3148148148148875E-5</v>
      </c>
      <c r="I145" s="23">
        <f t="shared" si="32"/>
        <v>2.0000000000000631</v>
      </c>
      <c r="J145" s="17" t="s">
        <v>628</v>
      </c>
      <c r="K145" s="46" t="s">
        <v>493</v>
      </c>
      <c r="L145" s="47" t="s">
        <v>462</v>
      </c>
      <c r="M145" s="46" t="s">
        <v>497</v>
      </c>
      <c r="N145" s="48" t="str">
        <f t="shared" si="33"/>
        <v>Y,I</v>
      </c>
    </row>
    <row r="146" spans="1:14" ht="17" thickBot="1" x14ac:dyDescent="0.25">
      <c r="A146">
        <v>145</v>
      </c>
      <c r="B146" s="19">
        <v>7.9166666666666673E-3</v>
      </c>
      <c r="C146" s="20">
        <v>8.113425925925925E-3</v>
      </c>
      <c r="D146" s="72">
        <f t="shared" si="34"/>
        <v>637.40000000000009</v>
      </c>
      <c r="E146" s="72">
        <f t="shared" si="28"/>
        <v>654.39999999999986</v>
      </c>
      <c r="F146" s="72">
        <f t="shared" si="29"/>
        <v>16.999999999999773</v>
      </c>
      <c r="G146" s="23">
        <f t="shared" si="30"/>
        <v>637.40000000000009</v>
      </c>
      <c r="H146" s="20">
        <f t="shared" si="31"/>
        <v>1.9907407407407374E-4</v>
      </c>
      <c r="I146" s="23">
        <f t="shared" si="32"/>
        <v>17.199999999999971</v>
      </c>
      <c r="J146" s="17" t="s">
        <v>629</v>
      </c>
      <c r="K146" s="46" t="s">
        <v>127</v>
      </c>
      <c r="L146" s="47" t="s">
        <v>479</v>
      </c>
      <c r="M146" s="46" t="s">
        <v>498</v>
      </c>
      <c r="N146" s="48" t="str">
        <f t="shared" si="33"/>
        <v>V,C</v>
      </c>
    </row>
    <row r="147" spans="1:14" ht="17" thickBot="1" x14ac:dyDescent="0.25">
      <c r="A147">
        <v>146</v>
      </c>
      <c r="B147" s="19">
        <v>8.1157407407407411E-3</v>
      </c>
      <c r="C147" s="20">
        <v>8.1481481481481474E-3</v>
      </c>
      <c r="D147" s="72">
        <f t="shared" si="34"/>
        <v>654.6</v>
      </c>
      <c r="E147" s="72">
        <f t="shared" si="28"/>
        <v>657.39999999999986</v>
      </c>
      <c r="F147" s="72">
        <f t="shared" si="29"/>
        <v>2.7999999999998408</v>
      </c>
      <c r="G147" s="23">
        <f t="shared" si="30"/>
        <v>654.6</v>
      </c>
      <c r="H147" s="20">
        <f t="shared" si="31"/>
        <v>3.2407407407406344E-5</v>
      </c>
      <c r="I147" s="23">
        <f t="shared" si="32"/>
        <v>2.7999999999999083</v>
      </c>
      <c r="J147" s="17" t="s">
        <v>630</v>
      </c>
      <c r="K147" s="46" t="s">
        <v>495</v>
      </c>
      <c r="L147" s="47" t="s">
        <v>462</v>
      </c>
      <c r="M147" s="46" t="s">
        <v>497</v>
      </c>
      <c r="N147" s="48" t="str">
        <f t="shared" si="33"/>
        <v>Z,I</v>
      </c>
    </row>
    <row r="148" spans="1:14" ht="17" thickBot="1" x14ac:dyDescent="0.25">
      <c r="A148">
        <v>147</v>
      </c>
      <c r="B148" s="19">
        <v>8.1481481481481474E-3</v>
      </c>
      <c r="C148" s="20">
        <v>8.2488425925925941E-3</v>
      </c>
      <c r="D148" s="72">
        <f t="shared" si="34"/>
        <v>657.39999999999986</v>
      </c>
      <c r="E148" s="72">
        <f t="shared" si="28"/>
        <v>666.10000000000014</v>
      </c>
      <c r="F148" s="72">
        <f t="shared" si="29"/>
        <v>8.7000000000002728</v>
      </c>
      <c r="G148" s="23">
        <f t="shared" si="30"/>
        <v>657.39999999999986</v>
      </c>
      <c r="H148" s="20">
        <f t="shared" si="31"/>
        <v>1.0069444444444665E-4</v>
      </c>
      <c r="I148" s="23">
        <f t="shared" si="32"/>
        <v>8.7000000000001911</v>
      </c>
      <c r="J148" s="17" t="s">
        <v>631</v>
      </c>
      <c r="K148" s="46" t="s">
        <v>500</v>
      </c>
      <c r="L148" s="47" t="s">
        <v>504</v>
      </c>
      <c r="M148" s="46" t="s">
        <v>504</v>
      </c>
      <c r="N148" s="48" t="str">
        <f t="shared" si="33"/>
        <v>SOME,M</v>
      </c>
    </row>
    <row r="149" spans="1:14" ht="17" thickBot="1" x14ac:dyDescent="0.25">
      <c r="A149">
        <v>148</v>
      </c>
      <c r="B149" s="19">
        <v>8.2488425925925941E-3</v>
      </c>
      <c r="C149" s="20">
        <v>8.2754629629629619E-3</v>
      </c>
      <c r="D149" s="72">
        <f t="shared" si="34"/>
        <v>666.10000000000014</v>
      </c>
      <c r="E149" s="72">
        <f t="shared" si="28"/>
        <v>668.39999999999986</v>
      </c>
      <c r="F149" s="72">
        <f t="shared" si="29"/>
        <v>2.2999999999997272</v>
      </c>
      <c r="G149" s="23">
        <f t="shared" si="30"/>
        <v>666.10000000000014</v>
      </c>
      <c r="H149" s="20">
        <f t="shared" si="31"/>
        <v>3.1249999999998293E-5</v>
      </c>
      <c r="I149" s="23">
        <f t="shared" si="32"/>
        <v>2.6999999999998527</v>
      </c>
      <c r="J149" s="17" t="s">
        <v>632</v>
      </c>
      <c r="K149" s="46" t="s">
        <v>127</v>
      </c>
      <c r="L149" s="47" t="s">
        <v>477</v>
      </c>
      <c r="M149" s="46" t="s">
        <v>498</v>
      </c>
      <c r="N149" s="48" t="str">
        <f t="shared" si="33"/>
        <v>V,C</v>
      </c>
    </row>
    <row r="150" spans="1:14" ht="17" thickBot="1" x14ac:dyDescent="0.25">
      <c r="A150">
        <v>149</v>
      </c>
      <c r="B150" s="19">
        <v>8.2800925925925924E-3</v>
      </c>
      <c r="C150" s="20">
        <v>8.4259259259259253E-3</v>
      </c>
      <c r="D150" s="72">
        <f t="shared" si="34"/>
        <v>668.8</v>
      </c>
      <c r="E150" s="72">
        <f t="shared" si="28"/>
        <v>681.39999999999986</v>
      </c>
      <c r="F150" s="72">
        <f t="shared" si="29"/>
        <v>12.599999999999909</v>
      </c>
      <c r="G150" s="23">
        <f t="shared" si="30"/>
        <v>668.8</v>
      </c>
      <c r="H150" s="20">
        <f t="shared" si="31"/>
        <v>1.4583333333333288E-4</v>
      </c>
      <c r="I150" s="23">
        <f t="shared" si="32"/>
        <v>12.599999999999961</v>
      </c>
      <c r="J150" s="17" t="s">
        <v>633</v>
      </c>
      <c r="K150" s="46" t="s">
        <v>493</v>
      </c>
      <c r="L150" s="47" t="s">
        <v>479</v>
      </c>
      <c r="M150" s="46" t="s">
        <v>498</v>
      </c>
      <c r="N150" s="48" t="str">
        <f t="shared" si="33"/>
        <v>Y,C</v>
      </c>
    </row>
    <row r="151" spans="1:14" ht="17" thickBot="1" x14ac:dyDescent="0.25">
      <c r="A151">
        <v>150</v>
      </c>
      <c r="B151" s="19">
        <v>8.4259259259259253E-3</v>
      </c>
      <c r="C151" s="20">
        <v>8.4490740740740741E-3</v>
      </c>
      <c r="D151" s="72">
        <f t="shared" si="34"/>
        <v>681.39999999999986</v>
      </c>
      <c r="E151" s="72">
        <f t="shared" si="28"/>
        <v>683.4</v>
      </c>
      <c r="F151" s="72">
        <f t="shared" si="29"/>
        <v>2.0000000000001137</v>
      </c>
      <c r="G151" s="23">
        <f t="shared" si="30"/>
        <v>681.39999999999986</v>
      </c>
      <c r="H151" s="20">
        <f t="shared" si="31"/>
        <v>2.3148148148148875E-5</v>
      </c>
      <c r="I151" s="23">
        <f t="shared" si="32"/>
        <v>2.0000000000000631</v>
      </c>
      <c r="J151" s="17" t="s">
        <v>243</v>
      </c>
      <c r="K151" s="46" t="s">
        <v>495</v>
      </c>
      <c r="L151" s="47" t="s">
        <v>467</v>
      </c>
      <c r="M151" s="46" t="s">
        <v>499</v>
      </c>
      <c r="N151" s="48" t="str">
        <f t="shared" si="33"/>
        <v>Z,R</v>
      </c>
    </row>
    <row r="152" spans="1:14" ht="17" thickBot="1" x14ac:dyDescent="0.25">
      <c r="A152">
        <v>151</v>
      </c>
      <c r="B152" s="19">
        <v>8.4490740740740741E-3</v>
      </c>
      <c r="C152" s="20">
        <v>8.4722222222222213E-3</v>
      </c>
      <c r="D152" s="72">
        <f t="shared" si="34"/>
        <v>683.4</v>
      </c>
      <c r="E152" s="72">
        <f t="shared" si="28"/>
        <v>685.39999999999986</v>
      </c>
      <c r="F152" s="72">
        <f t="shared" si="29"/>
        <v>1.9999999999998863</v>
      </c>
      <c r="G152" s="23">
        <f t="shared" si="30"/>
        <v>683.4</v>
      </c>
      <c r="H152" s="20">
        <f t="shared" si="31"/>
        <v>2.3148148148147141E-5</v>
      </c>
      <c r="I152" s="23">
        <f t="shared" si="32"/>
        <v>1.999999999999913</v>
      </c>
      <c r="J152" s="17" t="s">
        <v>634</v>
      </c>
      <c r="K152" s="46" t="s">
        <v>494</v>
      </c>
      <c r="L152" s="47" t="s">
        <v>467</v>
      </c>
      <c r="M152" s="46" t="s">
        <v>499</v>
      </c>
      <c r="N152" s="48" t="str">
        <f t="shared" si="33"/>
        <v>X,R</v>
      </c>
    </row>
    <row r="153" spans="1:14" ht="17" thickBot="1" x14ac:dyDescent="0.25">
      <c r="A153">
        <v>152</v>
      </c>
      <c r="B153" s="19">
        <v>8.4722222222222213E-3</v>
      </c>
      <c r="C153" s="20">
        <v>8.518518518518519E-3</v>
      </c>
      <c r="D153" s="72">
        <f t="shared" si="34"/>
        <v>685.39999999999986</v>
      </c>
      <c r="E153" s="72">
        <f t="shared" si="28"/>
        <v>689.4</v>
      </c>
      <c r="F153" s="72">
        <f t="shared" si="29"/>
        <v>4.0000000000001137</v>
      </c>
      <c r="G153" s="23">
        <f t="shared" si="30"/>
        <v>685.39999999999986</v>
      </c>
      <c r="H153" s="20">
        <f t="shared" si="31"/>
        <v>5.2083333333334536E-5</v>
      </c>
      <c r="I153" s="23">
        <f t="shared" si="32"/>
        <v>4.5000000000001039</v>
      </c>
      <c r="J153" s="17" t="s">
        <v>635</v>
      </c>
      <c r="K153" s="46" t="s">
        <v>127</v>
      </c>
      <c r="L153" s="47" t="s">
        <v>460</v>
      </c>
      <c r="M153" s="46" t="s">
        <v>497</v>
      </c>
      <c r="N153" s="48" t="str">
        <f t="shared" si="33"/>
        <v>V,I</v>
      </c>
    </row>
    <row r="154" spans="1:14" ht="17" thickBot="1" x14ac:dyDescent="0.25">
      <c r="A154">
        <v>153</v>
      </c>
      <c r="B154" s="19">
        <v>8.5243055555555558E-3</v>
      </c>
      <c r="C154" s="20">
        <v>8.6689814814814806E-3</v>
      </c>
      <c r="D154" s="72">
        <f t="shared" si="34"/>
        <v>689.9</v>
      </c>
      <c r="E154" s="72">
        <f t="shared" si="28"/>
        <v>702.39999999999986</v>
      </c>
      <c r="F154" s="72">
        <f t="shared" si="29"/>
        <v>12.499999999999886</v>
      </c>
      <c r="G154" s="23">
        <f t="shared" si="30"/>
        <v>689.9</v>
      </c>
      <c r="H154" s="20">
        <f t="shared" si="31"/>
        <v>1.5046296296296335E-4</v>
      </c>
      <c r="I154" s="23">
        <f t="shared" si="32"/>
        <v>13.000000000000034</v>
      </c>
      <c r="J154" s="17" t="s">
        <v>631</v>
      </c>
      <c r="K154" s="46" t="s">
        <v>500</v>
      </c>
      <c r="L154" s="47" t="s">
        <v>504</v>
      </c>
      <c r="M154" s="46" t="s">
        <v>504</v>
      </c>
      <c r="N154" s="48" t="str">
        <f t="shared" si="33"/>
        <v>SOME,M</v>
      </c>
    </row>
    <row r="155" spans="1:14" ht="17" thickBot="1" x14ac:dyDescent="0.25">
      <c r="A155">
        <v>154</v>
      </c>
      <c r="B155" s="19">
        <v>8.6747685185185192E-3</v>
      </c>
      <c r="C155" s="20">
        <v>8.7025462962962968E-3</v>
      </c>
      <c r="D155" s="72">
        <f t="shared" si="34"/>
        <v>702.9</v>
      </c>
      <c r="E155" s="72">
        <f t="shared" si="28"/>
        <v>705.30000000000007</v>
      </c>
      <c r="F155" s="72">
        <f t="shared" si="29"/>
        <v>2.4000000000000909</v>
      </c>
      <c r="G155" s="23">
        <f t="shared" si="30"/>
        <v>702.9</v>
      </c>
      <c r="H155" s="20">
        <f t="shared" si="31"/>
        <v>2.777777777777761E-5</v>
      </c>
      <c r="I155" s="23">
        <f t="shared" si="32"/>
        <v>2.3999999999999853</v>
      </c>
      <c r="J155" s="17" t="s">
        <v>636</v>
      </c>
      <c r="K155" s="46" t="s">
        <v>493</v>
      </c>
      <c r="L155" s="47" t="s">
        <v>479</v>
      </c>
      <c r="M155" s="46" t="s">
        <v>498</v>
      </c>
      <c r="N155" s="48" t="str">
        <f t="shared" si="33"/>
        <v>Y,C</v>
      </c>
    </row>
    <row r="156" spans="1:14" ht="17" thickBot="1" x14ac:dyDescent="0.25">
      <c r="A156">
        <v>155</v>
      </c>
      <c r="B156" s="19">
        <v>8.7025462962962968E-3</v>
      </c>
      <c r="C156" s="20">
        <v>8.7210648148148152E-3</v>
      </c>
      <c r="D156" s="72">
        <f t="shared" si="34"/>
        <v>705.30000000000007</v>
      </c>
      <c r="E156" s="72">
        <f t="shared" si="28"/>
        <v>706.9</v>
      </c>
      <c r="F156" s="72">
        <f t="shared" si="29"/>
        <v>1.5999999999999091</v>
      </c>
      <c r="G156" s="23">
        <f t="shared" si="30"/>
        <v>705.30000000000007</v>
      </c>
      <c r="H156" s="20">
        <f t="shared" si="31"/>
        <v>1.8518518518518406E-5</v>
      </c>
      <c r="I156" s="23">
        <f t="shared" si="32"/>
        <v>1.5999999999999903</v>
      </c>
      <c r="J156" s="17" t="s">
        <v>637</v>
      </c>
      <c r="K156" s="46" t="s">
        <v>494</v>
      </c>
      <c r="L156" s="47" t="s">
        <v>462</v>
      </c>
      <c r="M156" s="46" t="s">
        <v>497</v>
      </c>
      <c r="N156" s="48" t="str">
        <f t="shared" si="33"/>
        <v>X,I</v>
      </c>
    </row>
    <row r="157" spans="1:14" ht="17" thickBot="1" x14ac:dyDescent="0.25">
      <c r="A157">
        <v>156</v>
      </c>
      <c r="B157" s="19">
        <v>8.7210648148148152E-3</v>
      </c>
      <c r="C157" s="20">
        <v>8.7384259259259255E-3</v>
      </c>
      <c r="D157" s="72">
        <f t="shared" si="34"/>
        <v>706.9</v>
      </c>
      <c r="E157" s="72">
        <f t="shared" si="28"/>
        <v>708.4</v>
      </c>
      <c r="F157" s="72">
        <f t="shared" si="29"/>
        <v>1.5</v>
      </c>
      <c r="G157" s="23">
        <f t="shared" si="30"/>
        <v>706.9</v>
      </c>
      <c r="H157" s="20">
        <f t="shared" si="31"/>
        <v>1.7361111111110356E-5</v>
      </c>
      <c r="I157" s="23">
        <f t="shared" si="32"/>
        <v>1.4999999999999347</v>
      </c>
      <c r="J157" s="17" t="s">
        <v>25</v>
      </c>
      <c r="K157" s="46" t="s">
        <v>127</v>
      </c>
      <c r="L157" s="47" t="s">
        <v>467</v>
      </c>
      <c r="M157" s="46" t="s">
        <v>499</v>
      </c>
      <c r="N157" s="48" t="str">
        <f t="shared" si="33"/>
        <v>V,R</v>
      </c>
    </row>
    <row r="158" spans="1:14" ht="17" thickBot="1" x14ac:dyDescent="0.25">
      <c r="A158">
        <v>157</v>
      </c>
      <c r="B158" s="19">
        <v>8.7384259259259255E-3</v>
      </c>
      <c r="C158" s="20">
        <v>8.7615740740740744E-3</v>
      </c>
      <c r="D158" s="72">
        <f t="shared" si="34"/>
        <v>708.4</v>
      </c>
      <c r="E158" s="72">
        <f t="shared" si="28"/>
        <v>710.4</v>
      </c>
      <c r="F158" s="72">
        <f t="shared" si="29"/>
        <v>2</v>
      </c>
      <c r="G158" s="23">
        <f t="shared" si="30"/>
        <v>708.4</v>
      </c>
      <c r="H158" s="20">
        <f t="shared" si="31"/>
        <v>4.9768518518518434E-5</v>
      </c>
      <c r="I158" s="23">
        <f t="shared" si="32"/>
        <v>4.2999999999999927</v>
      </c>
      <c r="J158" s="17" t="s">
        <v>638</v>
      </c>
      <c r="K158" s="46" t="s">
        <v>494</v>
      </c>
      <c r="L158" s="47" t="s">
        <v>475</v>
      </c>
      <c r="M158" s="46" t="s">
        <v>498</v>
      </c>
      <c r="N158" s="48" t="str">
        <f t="shared" si="33"/>
        <v>X,C</v>
      </c>
    </row>
    <row r="159" spans="1:14" ht="17" thickBot="1" x14ac:dyDescent="0.25">
      <c r="A159">
        <v>158</v>
      </c>
      <c r="B159" s="19">
        <v>8.788194444444444E-3</v>
      </c>
      <c r="C159" s="20">
        <v>8.8252314814814808E-3</v>
      </c>
      <c r="D159" s="72">
        <f t="shared" si="34"/>
        <v>712.69999999999993</v>
      </c>
      <c r="E159" s="72">
        <f t="shared" si="28"/>
        <v>715.89999999999986</v>
      </c>
      <c r="F159" s="72">
        <f t="shared" si="29"/>
        <v>3.1999999999999318</v>
      </c>
      <c r="G159" s="23">
        <f t="shared" si="30"/>
        <v>712.69999999999993</v>
      </c>
      <c r="H159" s="20">
        <f t="shared" si="31"/>
        <v>3.7037037037036813E-5</v>
      </c>
      <c r="I159" s="23">
        <f t="shared" si="32"/>
        <v>3.1999999999999806</v>
      </c>
      <c r="J159" s="17" t="s">
        <v>639</v>
      </c>
      <c r="K159" s="46" t="s">
        <v>14</v>
      </c>
      <c r="L159" s="47" t="s">
        <v>462</v>
      </c>
      <c r="M159" s="46" t="s">
        <v>497</v>
      </c>
      <c r="N159" s="48" t="str">
        <f t="shared" si="33"/>
        <v>ALL,I</v>
      </c>
    </row>
    <row r="160" spans="1:14" ht="17" thickBot="1" x14ac:dyDescent="0.25">
      <c r="A160">
        <v>159</v>
      </c>
      <c r="B160" s="19">
        <v>8.8252314814814808E-3</v>
      </c>
      <c r="C160" s="20">
        <v>8.9004629629629625E-3</v>
      </c>
      <c r="D160" s="72">
        <f t="shared" si="34"/>
        <v>715.89999999999986</v>
      </c>
      <c r="E160" s="72">
        <f t="shared" si="28"/>
        <v>722.4</v>
      </c>
      <c r="F160" s="72">
        <f t="shared" si="29"/>
        <v>6.5000000000001137</v>
      </c>
      <c r="G160" s="23">
        <f t="shared" si="30"/>
        <v>715.89999999999986</v>
      </c>
      <c r="H160" s="20">
        <f t="shared" si="31"/>
        <v>8.7962962962963298E-5</v>
      </c>
      <c r="I160" s="23">
        <f t="shared" si="32"/>
        <v>7.600000000000029</v>
      </c>
      <c r="J160" s="17" t="s">
        <v>640</v>
      </c>
      <c r="K160" s="46" t="s">
        <v>127</v>
      </c>
      <c r="L160" s="47" t="s">
        <v>462</v>
      </c>
      <c r="M160" s="46" t="s">
        <v>497</v>
      </c>
      <c r="N160" s="48" t="str">
        <f t="shared" si="33"/>
        <v>V,I</v>
      </c>
    </row>
    <row r="161" spans="1:14" ht="17" thickBot="1" x14ac:dyDescent="0.25">
      <c r="A161">
        <v>160</v>
      </c>
      <c r="B161" s="19">
        <v>8.9131944444444441E-3</v>
      </c>
      <c r="C161" s="20">
        <v>8.9930555555555545E-3</v>
      </c>
      <c r="D161" s="72">
        <f t="shared" si="34"/>
        <v>723.5</v>
      </c>
      <c r="E161" s="72">
        <f t="shared" si="28"/>
        <v>730.39999999999986</v>
      </c>
      <c r="F161" s="72">
        <f t="shared" si="29"/>
        <v>6.8999999999998636</v>
      </c>
      <c r="G161" s="23">
        <f t="shared" si="30"/>
        <v>723.5</v>
      </c>
      <c r="H161" s="20">
        <f t="shared" si="31"/>
        <v>8.9120370370371349E-5</v>
      </c>
      <c r="I161" s="23">
        <f t="shared" si="32"/>
        <v>7.7000000000000846</v>
      </c>
      <c r="J161" s="17" t="s">
        <v>641</v>
      </c>
      <c r="K161" s="46" t="s">
        <v>494</v>
      </c>
      <c r="L161" s="47" t="s">
        <v>482</v>
      </c>
      <c r="M161" s="46" t="s">
        <v>498</v>
      </c>
      <c r="N161" s="48" t="str">
        <f t="shared" si="33"/>
        <v>X,C</v>
      </c>
    </row>
    <row r="162" spans="1:14" ht="17" thickBot="1" x14ac:dyDescent="0.25">
      <c r="A162">
        <v>161</v>
      </c>
      <c r="B162" s="19">
        <v>9.0023148148148154E-3</v>
      </c>
      <c r="C162" s="20">
        <v>9.0162037037037034E-3</v>
      </c>
      <c r="D162" s="72">
        <f t="shared" si="34"/>
        <v>731.2</v>
      </c>
      <c r="E162" s="72">
        <f t="shared" ref="E162:E168" si="35">SUM(C162*86400-46.6)</f>
        <v>732.4</v>
      </c>
      <c r="F162" s="72">
        <f t="shared" ref="F162:F168" si="36">SUM(E162-D162)</f>
        <v>1.1999999999999318</v>
      </c>
      <c r="G162" s="23">
        <f t="shared" ref="G162:G168" si="37">SUM(B162*86400)-46.6</f>
        <v>731.2</v>
      </c>
      <c r="H162" s="20">
        <f t="shared" ref="H162:H168" si="38">SUM(B163-B162)</f>
        <v>1.3888888888887937E-5</v>
      </c>
      <c r="I162" s="23">
        <f t="shared" ref="I162:I168" si="39">SUM(H162*86400)</f>
        <v>1.1999999999999178</v>
      </c>
      <c r="J162" s="17" t="s">
        <v>642</v>
      </c>
      <c r="K162" s="46" t="s">
        <v>493</v>
      </c>
      <c r="L162" s="47" t="s">
        <v>469</v>
      </c>
      <c r="M162" s="46" t="s">
        <v>499</v>
      </c>
      <c r="N162" s="48" t="str">
        <f t="shared" ref="N162:N168" si="40">CONCATENATE(K162,",", M162)</f>
        <v>Y,R</v>
      </c>
    </row>
    <row r="163" spans="1:14" ht="17" thickBot="1" x14ac:dyDescent="0.25">
      <c r="A163">
        <v>162</v>
      </c>
      <c r="B163" s="19">
        <v>9.0162037037037034E-3</v>
      </c>
      <c r="C163" s="20">
        <v>9.2824074074074076E-3</v>
      </c>
      <c r="D163" s="72">
        <f t="shared" ref="D163:D168" si="41">SUM(B163*86400)-46.6</f>
        <v>732.4</v>
      </c>
      <c r="E163" s="72">
        <f t="shared" si="35"/>
        <v>755.4</v>
      </c>
      <c r="F163" s="72">
        <f t="shared" si="36"/>
        <v>23</v>
      </c>
      <c r="G163" s="23">
        <f t="shared" si="37"/>
        <v>732.4</v>
      </c>
      <c r="H163" s="20">
        <f t="shared" si="38"/>
        <v>2.6620370370370426E-4</v>
      </c>
      <c r="I163" s="23">
        <f t="shared" si="39"/>
        <v>23.00000000000005</v>
      </c>
      <c r="J163" s="17" t="s">
        <v>643</v>
      </c>
      <c r="K163" s="46" t="s">
        <v>14</v>
      </c>
      <c r="L163" s="47" t="s">
        <v>504</v>
      </c>
      <c r="M163" s="46" t="s">
        <v>504</v>
      </c>
      <c r="N163" s="48" t="str">
        <f t="shared" si="40"/>
        <v>ALL,M</v>
      </c>
    </row>
    <row r="164" spans="1:14" ht="17" thickBot="1" x14ac:dyDescent="0.25">
      <c r="A164">
        <v>163</v>
      </c>
      <c r="B164" s="19">
        <v>9.2824074074074076E-3</v>
      </c>
      <c r="C164" s="20">
        <v>9.3055555555555548E-3</v>
      </c>
      <c r="D164" s="72">
        <f t="shared" si="41"/>
        <v>755.4</v>
      </c>
      <c r="E164" s="72">
        <f t="shared" si="35"/>
        <v>757.39999999999986</v>
      </c>
      <c r="F164" s="72">
        <f t="shared" si="36"/>
        <v>1.9999999999998863</v>
      </c>
      <c r="G164" s="23">
        <f t="shared" si="37"/>
        <v>755.4</v>
      </c>
      <c r="H164" s="20">
        <f t="shared" si="38"/>
        <v>2.3148148148147141E-5</v>
      </c>
      <c r="I164" s="23">
        <f t="shared" si="39"/>
        <v>1.999999999999913</v>
      </c>
      <c r="J164" s="17" t="s">
        <v>644</v>
      </c>
      <c r="K164" s="46" t="s">
        <v>127</v>
      </c>
      <c r="L164" s="47" t="s">
        <v>479</v>
      </c>
      <c r="M164" s="46" t="s">
        <v>498</v>
      </c>
      <c r="N164" s="48" t="str">
        <f t="shared" si="40"/>
        <v>V,C</v>
      </c>
    </row>
    <row r="165" spans="1:14" ht="17" thickBot="1" x14ac:dyDescent="0.25">
      <c r="A165">
        <v>164</v>
      </c>
      <c r="B165" s="19">
        <v>9.3055555555555548E-3</v>
      </c>
      <c r="C165" s="20">
        <v>9.3634259259259261E-3</v>
      </c>
      <c r="D165" s="72">
        <f t="shared" si="41"/>
        <v>757.39999999999986</v>
      </c>
      <c r="E165" s="72">
        <f t="shared" si="35"/>
        <v>762.4</v>
      </c>
      <c r="F165" s="72">
        <f t="shared" si="36"/>
        <v>5.0000000000001137</v>
      </c>
      <c r="G165" s="23">
        <f t="shared" si="37"/>
        <v>757.39999999999986</v>
      </c>
      <c r="H165" s="20">
        <f t="shared" si="38"/>
        <v>6.0185185185185688E-5</v>
      </c>
      <c r="I165" s="23">
        <f t="shared" si="39"/>
        <v>5.2000000000000437</v>
      </c>
      <c r="J165" s="17" t="s">
        <v>645</v>
      </c>
      <c r="K165" s="46" t="s">
        <v>128</v>
      </c>
      <c r="L165" s="47" t="s">
        <v>479</v>
      </c>
      <c r="M165" s="46" t="s">
        <v>498</v>
      </c>
      <c r="N165" s="48" t="str">
        <f t="shared" si="40"/>
        <v>W,C</v>
      </c>
    </row>
    <row r="166" spans="1:14" ht="17" thickBot="1" x14ac:dyDescent="0.25">
      <c r="A166">
        <v>165</v>
      </c>
      <c r="B166" s="19">
        <v>9.3657407407407404E-3</v>
      </c>
      <c r="C166" s="20">
        <v>9.3807870370370364E-3</v>
      </c>
      <c r="D166" s="72">
        <f t="shared" si="41"/>
        <v>762.59999999999991</v>
      </c>
      <c r="E166" s="72">
        <f t="shared" si="35"/>
        <v>763.9</v>
      </c>
      <c r="F166" s="72">
        <f t="shared" si="36"/>
        <v>1.3000000000000682</v>
      </c>
      <c r="G166" s="23">
        <f t="shared" si="37"/>
        <v>762.59999999999991</v>
      </c>
      <c r="H166" s="20">
        <f t="shared" si="38"/>
        <v>1.5046296296295988E-5</v>
      </c>
      <c r="I166" s="23">
        <f t="shared" si="39"/>
        <v>1.2999999999999734</v>
      </c>
      <c r="J166" s="17" t="s">
        <v>646</v>
      </c>
      <c r="K166" s="46" t="s">
        <v>494</v>
      </c>
      <c r="L166" s="47" t="s">
        <v>462</v>
      </c>
      <c r="M166" s="46" t="s">
        <v>497</v>
      </c>
      <c r="N166" s="48" t="str">
        <f t="shared" si="40"/>
        <v>X,I</v>
      </c>
    </row>
    <row r="167" spans="1:14" ht="17" thickBot="1" x14ac:dyDescent="0.25">
      <c r="A167">
        <v>166</v>
      </c>
      <c r="B167" s="19">
        <v>9.3807870370370364E-3</v>
      </c>
      <c r="C167" s="20">
        <v>9.3981481481481485E-3</v>
      </c>
      <c r="D167" s="72">
        <f t="shared" si="41"/>
        <v>763.9</v>
      </c>
      <c r="E167" s="72">
        <f t="shared" si="35"/>
        <v>765.4</v>
      </c>
      <c r="F167" s="72">
        <f t="shared" si="36"/>
        <v>1.5</v>
      </c>
      <c r="G167" s="23">
        <f t="shared" si="37"/>
        <v>763.9</v>
      </c>
      <c r="H167" s="20">
        <f t="shared" si="38"/>
        <v>1.736111111111209E-5</v>
      </c>
      <c r="I167" s="23">
        <f t="shared" si="39"/>
        <v>1.5000000000000846</v>
      </c>
      <c r="J167" s="17" t="s">
        <v>647</v>
      </c>
      <c r="K167" s="46" t="s">
        <v>128</v>
      </c>
      <c r="L167" s="47" t="s">
        <v>467</v>
      </c>
      <c r="M167" s="46" t="s">
        <v>499</v>
      </c>
      <c r="N167" s="48" t="str">
        <f t="shared" si="40"/>
        <v>W,R</v>
      </c>
    </row>
    <row r="168" spans="1:14" ht="17" thickBot="1" x14ac:dyDescent="0.25">
      <c r="A168">
        <v>167</v>
      </c>
      <c r="B168" s="19">
        <v>9.3981481481481485E-3</v>
      </c>
      <c r="C168" s="20">
        <v>9.4594907407407405E-3</v>
      </c>
      <c r="D168" s="72">
        <f t="shared" si="41"/>
        <v>765.4</v>
      </c>
      <c r="E168" s="72">
        <f t="shared" si="35"/>
        <v>770.69999999999993</v>
      </c>
      <c r="F168" s="72">
        <f t="shared" si="36"/>
        <v>5.2999999999999545</v>
      </c>
      <c r="G168" s="23">
        <f t="shared" si="37"/>
        <v>765.4</v>
      </c>
      <c r="H168" s="20">
        <f t="shared" si="38"/>
        <v>6.1342592592592005E-5</v>
      </c>
      <c r="I168" s="23">
        <f t="shared" si="39"/>
        <v>5.2999999999999492</v>
      </c>
      <c r="J168" s="17" t="s">
        <v>648</v>
      </c>
      <c r="K168" s="46"/>
      <c r="L168" s="47" t="s">
        <v>462</v>
      </c>
      <c r="M168" s="46" t="s">
        <v>497</v>
      </c>
      <c r="N168" s="48" t="str">
        <f t="shared" si="40"/>
        <v>,I</v>
      </c>
    </row>
    <row r="169" spans="1:14" ht="17" thickBot="1" x14ac:dyDescent="0.25">
      <c r="B169" s="20">
        <v>9.4594907407407405E-3</v>
      </c>
      <c r="H169" s="20"/>
    </row>
  </sheetData>
  <autoFilter ref="A1:N1" xr:uid="{ABCD4761-3F05-4E46-A792-E8D25F2A7519}">
    <sortState xmlns:xlrd2="http://schemas.microsoft.com/office/spreadsheetml/2017/richdata2" ref="A2:N169">
      <sortCondition ref="A1:A169"/>
    </sortState>
  </autoFilter>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30"/>
  <sheetViews>
    <sheetView workbookViewId="0">
      <selection activeCell="I1" sqref="I1:L1"/>
    </sheetView>
  </sheetViews>
  <sheetFormatPr baseColWidth="10" defaultColWidth="11" defaultRowHeight="16" x14ac:dyDescent="0.2"/>
  <cols>
    <col min="3" max="3" width="0" hidden="1" customWidth="1"/>
    <col min="7" max="7" width="11" style="24"/>
    <col min="8" max="8" width="93" customWidth="1"/>
    <col min="9" max="9" width="11" style="43"/>
    <col min="10" max="10" width="11" style="49"/>
    <col min="11" max="11" width="11" style="50"/>
    <col min="12" max="12" width="11" style="51"/>
    <col min="15" max="17" width="11" style="8"/>
  </cols>
  <sheetData>
    <row r="1" spans="1:18" ht="35" thickBot="1" x14ac:dyDescent="0.25">
      <c r="A1" t="s">
        <v>451</v>
      </c>
      <c r="B1" s="18" t="s">
        <v>0</v>
      </c>
      <c r="C1" s="16" t="s">
        <v>1</v>
      </c>
      <c r="D1" s="16" t="s">
        <v>123</v>
      </c>
      <c r="E1" s="16" t="s">
        <v>449</v>
      </c>
      <c r="F1" s="16" t="s">
        <v>450</v>
      </c>
      <c r="G1" s="56" t="s">
        <v>126</v>
      </c>
      <c r="H1" s="16" t="s">
        <v>2</v>
      </c>
      <c r="I1" s="33" t="s">
        <v>3</v>
      </c>
      <c r="J1" s="34" t="s">
        <v>1127</v>
      </c>
      <c r="K1" s="33" t="s">
        <v>1128</v>
      </c>
      <c r="L1" s="35" t="s">
        <v>496</v>
      </c>
      <c r="M1" s="54"/>
      <c r="O1" s="8" t="s">
        <v>126</v>
      </c>
      <c r="P1" s="8" t="s">
        <v>2</v>
      </c>
      <c r="Q1" s="8" t="s">
        <v>3</v>
      </c>
    </row>
    <row r="2" spans="1:18" ht="17" thickBot="1" x14ac:dyDescent="0.25">
      <c r="A2">
        <v>1</v>
      </c>
      <c r="B2" s="19">
        <v>2.7777777777777778E-4</v>
      </c>
      <c r="C2" s="20">
        <v>3.4143518518518513E-4</v>
      </c>
      <c r="D2" s="20">
        <f t="shared" ref="D2:D33" si="0">SUM(B3-B2)</f>
        <v>6.3657407407407347E-5</v>
      </c>
      <c r="E2" s="4">
        <f t="shared" ref="E2:E33" si="1">SUM(B2*86400)-24</f>
        <v>0</v>
      </c>
      <c r="F2" s="4">
        <f t="shared" ref="F2:F33" si="2">SUM(C2*86400)-24</f>
        <v>5.4999999999999964</v>
      </c>
      <c r="G2" s="23">
        <f t="shared" ref="G2:G33" si="3">SUM(D2*86400)</f>
        <v>5.4999999999999947</v>
      </c>
      <c r="H2" s="17" t="s">
        <v>236</v>
      </c>
      <c r="I2" s="46" t="s">
        <v>127</v>
      </c>
      <c r="J2" s="47" t="s">
        <v>479</v>
      </c>
      <c r="K2" s="46" t="s">
        <v>498</v>
      </c>
      <c r="L2" s="48" t="str">
        <f t="shared" ref="L2:L33" si="4">CONCATENATE(I2,",", K2)</f>
        <v>V,C</v>
      </c>
      <c r="M2" s="55"/>
      <c r="O2" s="8">
        <v>14.900000000000004</v>
      </c>
      <c r="P2" s="8" t="s">
        <v>119</v>
      </c>
      <c r="Q2" s="8" t="s">
        <v>14</v>
      </c>
    </row>
    <row r="3" spans="1:18" ht="17" thickBot="1" x14ac:dyDescent="0.25">
      <c r="A3">
        <v>2</v>
      </c>
      <c r="B3" s="19">
        <v>3.4143518518518513E-4</v>
      </c>
      <c r="C3" s="20">
        <v>3.4722222222222224E-4</v>
      </c>
      <c r="D3" s="20">
        <f t="shared" si="0"/>
        <v>5.7870370370371104E-6</v>
      </c>
      <c r="E3" s="4">
        <f t="shared" si="1"/>
        <v>5.4999999999999964</v>
      </c>
      <c r="F3" s="4">
        <f t="shared" si="2"/>
        <v>6</v>
      </c>
      <c r="G3" s="23">
        <f t="shared" si="3"/>
        <v>0.50000000000000633</v>
      </c>
      <c r="H3" s="17" t="s">
        <v>237</v>
      </c>
      <c r="I3" s="46" t="s">
        <v>493</v>
      </c>
      <c r="J3" s="47" t="s">
        <v>460</v>
      </c>
      <c r="K3" s="46" t="s">
        <v>497</v>
      </c>
      <c r="L3" s="48" t="str">
        <f t="shared" si="4"/>
        <v>Y,I</v>
      </c>
      <c r="M3" s="55"/>
      <c r="O3" s="8">
        <v>3.2999999999999989</v>
      </c>
      <c r="P3" s="8" t="s">
        <v>258</v>
      </c>
      <c r="Q3" s="8" t="s">
        <v>14</v>
      </c>
    </row>
    <row r="4" spans="1:18" ht="17" thickBot="1" x14ac:dyDescent="0.25">
      <c r="A4">
        <v>3</v>
      </c>
      <c r="B4" s="19">
        <v>3.4722222222222224E-4</v>
      </c>
      <c r="C4" s="20">
        <v>3.8078703703703706E-4</v>
      </c>
      <c r="D4" s="20">
        <f t="shared" si="0"/>
        <v>4.5138888888888833E-5</v>
      </c>
      <c r="E4" s="4">
        <f t="shared" si="1"/>
        <v>6</v>
      </c>
      <c r="F4" s="4">
        <f t="shared" si="2"/>
        <v>8.9000000000000057</v>
      </c>
      <c r="G4" s="23">
        <f t="shared" si="3"/>
        <v>3.899999999999995</v>
      </c>
      <c r="H4" s="17" t="s">
        <v>238</v>
      </c>
      <c r="I4" s="46" t="s">
        <v>128</v>
      </c>
      <c r="J4" s="47" t="s">
        <v>479</v>
      </c>
      <c r="K4" s="46" t="s">
        <v>498</v>
      </c>
      <c r="L4" s="48" t="str">
        <f t="shared" si="4"/>
        <v>W,C</v>
      </c>
      <c r="M4" s="55"/>
      <c r="O4" s="8">
        <v>32.200000000000031</v>
      </c>
      <c r="P4" s="8" t="s">
        <v>119</v>
      </c>
      <c r="Q4" s="8" t="s">
        <v>14</v>
      </c>
    </row>
    <row r="5" spans="1:18" ht="17" thickBot="1" x14ac:dyDescent="0.25">
      <c r="A5">
        <v>4</v>
      </c>
      <c r="B5" s="19">
        <v>3.9236111111111107E-4</v>
      </c>
      <c r="C5" s="20">
        <v>4.1435185185185178E-4</v>
      </c>
      <c r="D5" s="20">
        <f t="shared" si="0"/>
        <v>2.4305555555555625E-5</v>
      </c>
      <c r="E5" s="4">
        <f t="shared" si="1"/>
        <v>9.8999999999999986</v>
      </c>
      <c r="F5" s="4">
        <f t="shared" si="2"/>
        <v>11.799999999999997</v>
      </c>
      <c r="G5" s="23">
        <f t="shared" si="3"/>
        <v>2.1000000000000059</v>
      </c>
      <c r="H5" s="17" t="s">
        <v>239</v>
      </c>
      <c r="I5" s="46" t="s">
        <v>495</v>
      </c>
      <c r="J5" s="47" t="s">
        <v>479</v>
      </c>
      <c r="K5" s="46" t="s">
        <v>498</v>
      </c>
      <c r="L5" s="48" t="str">
        <f t="shared" si="4"/>
        <v>Z,C</v>
      </c>
      <c r="M5" s="55"/>
      <c r="O5" s="8">
        <v>2.800000000000058</v>
      </c>
      <c r="P5" s="8" t="s">
        <v>278</v>
      </c>
      <c r="Q5" s="8" t="s">
        <v>14</v>
      </c>
    </row>
    <row r="6" spans="1:18" ht="17" thickBot="1" x14ac:dyDescent="0.25">
      <c r="A6">
        <v>5</v>
      </c>
      <c r="B6" s="19">
        <v>4.1666666666666669E-4</v>
      </c>
      <c r="C6" s="20">
        <v>4.965277777777777E-4</v>
      </c>
      <c r="D6" s="20">
        <f t="shared" si="0"/>
        <v>7.9861111111111007E-5</v>
      </c>
      <c r="E6" s="4">
        <f t="shared" si="1"/>
        <v>12</v>
      </c>
      <c r="F6" s="4">
        <f t="shared" si="2"/>
        <v>18.899999999999991</v>
      </c>
      <c r="G6" s="23">
        <f t="shared" si="3"/>
        <v>6.8999999999999915</v>
      </c>
      <c r="H6" s="17" t="s">
        <v>240</v>
      </c>
      <c r="I6" s="46" t="s">
        <v>493</v>
      </c>
      <c r="J6" s="47" t="s">
        <v>479</v>
      </c>
      <c r="K6" s="46" t="s">
        <v>498</v>
      </c>
      <c r="L6" s="48" t="str">
        <f t="shared" si="4"/>
        <v>Y,C</v>
      </c>
      <c r="M6" s="55"/>
      <c r="O6" s="8">
        <v>14.199999999999989</v>
      </c>
      <c r="P6" s="8" t="s">
        <v>295</v>
      </c>
      <c r="Q6" s="8" t="s">
        <v>14</v>
      </c>
    </row>
    <row r="7" spans="1:18" ht="17" thickBot="1" x14ac:dyDescent="0.25">
      <c r="A7">
        <v>6</v>
      </c>
      <c r="B7" s="19">
        <v>4.965277777777777E-4</v>
      </c>
      <c r="C7" s="20">
        <v>5.2662037037037033E-4</v>
      </c>
      <c r="D7" s="20">
        <f t="shared" si="0"/>
        <v>3.0092592592592627E-5</v>
      </c>
      <c r="E7" s="4">
        <f t="shared" si="1"/>
        <v>18.899999999999991</v>
      </c>
      <c r="F7" s="4">
        <f t="shared" si="2"/>
        <v>21.499999999999993</v>
      </c>
      <c r="G7" s="23">
        <f t="shared" si="3"/>
        <v>2.6000000000000032</v>
      </c>
      <c r="H7" s="17" t="s">
        <v>241</v>
      </c>
      <c r="I7" s="46" t="s">
        <v>128</v>
      </c>
      <c r="J7" s="47" t="s">
        <v>479</v>
      </c>
      <c r="K7" s="46" t="s">
        <v>498</v>
      </c>
      <c r="L7" s="48" t="str">
        <f t="shared" si="4"/>
        <v>W,C</v>
      </c>
      <c r="M7" s="55"/>
      <c r="O7" s="8">
        <v>31.29999999999994</v>
      </c>
      <c r="P7" s="8" t="s">
        <v>296</v>
      </c>
      <c r="Q7" s="8" t="s">
        <v>14</v>
      </c>
    </row>
    <row r="8" spans="1:18" ht="17" thickBot="1" x14ac:dyDescent="0.25">
      <c r="A8">
        <v>7</v>
      </c>
      <c r="B8" s="19">
        <v>5.2662037037037033E-4</v>
      </c>
      <c r="C8" s="20">
        <v>5.7407407407407407E-4</v>
      </c>
      <c r="D8" s="20">
        <f t="shared" si="0"/>
        <v>4.7453703703703742E-5</v>
      </c>
      <c r="E8" s="4">
        <f t="shared" si="1"/>
        <v>21.499999999999993</v>
      </c>
      <c r="F8" s="4">
        <f t="shared" si="2"/>
        <v>25.6</v>
      </c>
      <c r="G8" s="23">
        <f t="shared" si="3"/>
        <v>4.1000000000000032</v>
      </c>
      <c r="H8" s="17" t="s">
        <v>242</v>
      </c>
      <c r="I8" s="46" t="s">
        <v>493</v>
      </c>
      <c r="J8" s="47" t="s">
        <v>462</v>
      </c>
      <c r="K8" s="46" t="s">
        <v>497</v>
      </c>
      <c r="L8" s="48" t="str">
        <f t="shared" si="4"/>
        <v>Y,I</v>
      </c>
      <c r="M8" s="55"/>
      <c r="O8" s="8">
        <v>5.2000000000000437</v>
      </c>
      <c r="P8" s="8" t="s">
        <v>119</v>
      </c>
      <c r="Q8" s="8" t="s">
        <v>14</v>
      </c>
    </row>
    <row r="9" spans="1:18" ht="17" thickBot="1" x14ac:dyDescent="0.25">
      <c r="A9">
        <v>8</v>
      </c>
      <c r="B9" s="19">
        <v>5.7407407407407407E-4</v>
      </c>
      <c r="C9" s="20">
        <v>5.7523148148148147E-4</v>
      </c>
      <c r="D9" s="20">
        <f t="shared" si="0"/>
        <v>7.0601851851851858E-5</v>
      </c>
      <c r="E9" s="4">
        <f t="shared" si="1"/>
        <v>25.6</v>
      </c>
      <c r="F9" s="4">
        <f t="shared" si="2"/>
        <v>25.699999999999996</v>
      </c>
      <c r="G9" s="23">
        <f t="shared" si="3"/>
        <v>6.1000000000000005</v>
      </c>
      <c r="H9" s="17" t="s">
        <v>243</v>
      </c>
      <c r="I9" s="46" t="s">
        <v>495</v>
      </c>
      <c r="J9" s="47" t="s">
        <v>462</v>
      </c>
      <c r="K9" s="46" t="s">
        <v>497</v>
      </c>
      <c r="L9" s="48" t="str">
        <f t="shared" si="4"/>
        <v>Z,I</v>
      </c>
      <c r="M9" s="55"/>
      <c r="O9" s="8">
        <v>33.600000000000023</v>
      </c>
      <c r="P9" s="8" t="s">
        <v>119</v>
      </c>
      <c r="Q9" s="8" t="s">
        <v>14</v>
      </c>
    </row>
    <row r="10" spans="1:18" ht="17" thickBot="1" x14ac:dyDescent="0.25">
      <c r="A10">
        <v>9</v>
      </c>
      <c r="B10" s="19">
        <v>6.4467592592592593E-4</v>
      </c>
      <c r="C10" s="20">
        <v>7.4421296296296301E-4</v>
      </c>
      <c r="D10" s="20">
        <f t="shared" si="0"/>
        <v>1.19212962962963E-4</v>
      </c>
      <c r="E10" s="4">
        <f t="shared" si="1"/>
        <v>31.700000000000003</v>
      </c>
      <c r="F10" s="4">
        <f t="shared" si="2"/>
        <v>40.300000000000011</v>
      </c>
      <c r="G10" s="23">
        <f t="shared" si="3"/>
        <v>10.300000000000002</v>
      </c>
      <c r="H10" s="17" t="s">
        <v>244</v>
      </c>
      <c r="I10" s="46" t="s">
        <v>495</v>
      </c>
      <c r="J10" s="47" t="s">
        <v>479</v>
      </c>
      <c r="K10" s="46" t="s">
        <v>498</v>
      </c>
      <c r="L10" s="48" t="str">
        <f t="shared" si="4"/>
        <v>Z,C</v>
      </c>
      <c r="M10" s="55"/>
      <c r="O10" s="8">
        <v>8.1999999999999122</v>
      </c>
      <c r="P10" s="8" t="s">
        <v>119</v>
      </c>
      <c r="Q10" s="8" t="s">
        <v>14</v>
      </c>
    </row>
    <row r="11" spans="1:18" ht="17" thickBot="1" x14ac:dyDescent="0.25">
      <c r="A11">
        <v>10</v>
      </c>
      <c r="B11" s="19">
        <v>7.6388888888888893E-4</v>
      </c>
      <c r="C11" s="20">
        <v>7.4537037037037031E-4</v>
      </c>
      <c r="D11" s="20">
        <f t="shared" si="0"/>
        <v>1.1574074074074112E-5</v>
      </c>
      <c r="E11" s="4">
        <f t="shared" si="1"/>
        <v>42</v>
      </c>
      <c r="F11" s="4">
        <f t="shared" si="2"/>
        <v>40.399999999999991</v>
      </c>
      <c r="G11" s="23">
        <f t="shared" si="3"/>
        <v>1.0000000000000033</v>
      </c>
      <c r="H11" s="17" t="s">
        <v>245</v>
      </c>
      <c r="I11" s="46" t="s">
        <v>127</v>
      </c>
      <c r="J11" s="47" t="s">
        <v>482</v>
      </c>
      <c r="K11" s="46" t="s">
        <v>498</v>
      </c>
      <c r="L11" s="48" t="str">
        <f t="shared" si="4"/>
        <v>V,C</v>
      </c>
      <c r="M11" s="55"/>
      <c r="O11" s="8">
        <v>2.0000000000000631</v>
      </c>
      <c r="P11" s="8" t="s">
        <v>119</v>
      </c>
      <c r="Q11" s="8" t="s">
        <v>14</v>
      </c>
    </row>
    <row r="12" spans="1:18" ht="17" thickBot="1" x14ac:dyDescent="0.25">
      <c r="A12">
        <v>11</v>
      </c>
      <c r="B12" s="19">
        <v>7.7546296296296304E-4</v>
      </c>
      <c r="C12" s="20">
        <v>7.4537037037037031E-4</v>
      </c>
      <c r="D12" s="20">
        <f t="shared" si="0"/>
        <v>2.7777777777777718E-5</v>
      </c>
      <c r="E12" s="4">
        <f t="shared" si="1"/>
        <v>43</v>
      </c>
      <c r="F12" s="4">
        <f t="shared" si="2"/>
        <v>40.399999999999991</v>
      </c>
      <c r="G12" s="23">
        <f t="shared" si="3"/>
        <v>2.399999999999995</v>
      </c>
      <c r="H12" s="17" t="s">
        <v>246</v>
      </c>
      <c r="I12" s="46" t="s">
        <v>493</v>
      </c>
      <c r="J12" s="47" t="s">
        <v>479</v>
      </c>
      <c r="K12" s="46" t="s">
        <v>498</v>
      </c>
      <c r="L12" s="48" t="str">
        <f t="shared" si="4"/>
        <v>Y,C</v>
      </c>
      <c r="M12" s="55"/>
      <c r="O12" s="8">
        <v>16.899999999999952</v>
      </c>
      <c r="P12" s="8" t="s">
        <v>337</v>
      </c>
      <c r="Q12" s="8" t="s">
        <v>14</v>
      </c>
      <c r="R12">
        <f>SUM(O2:O12)-(O3+O5)</f>
        <v>158.49999999999997</v>
      </c>
    </row>
    <row r="13" spans="1:18" ht="17" thickBot="1" x14ac:dyDescent="0.25">
      <c r="A13">
        <v>12</v>
      </c>
      <c r="B13" s="19">
        <v>8.0324074074074076E-4</v>
      </c>
      <c r="C13" s="20">
        <v>9.2592592592592585E-4</v>
      </c>
      <c r="D13" s="20">
        <f t="shared" si="0"/>
        <v>1.2268518518518509E-4</v>
      </c>
      <c r="E13" s="4">
        <f t="shared" si="1"/>
        <v>45.400000000000006</v>
      </c>
      <c r="F13" s="4">
        <f t="shared" si="2"/>
        <v>56</v>
      </c>
      <c r="G13" s="23">
        <f t="shared" si="3"/>
        <v>10.599999999999993</v>
      </c>
      <c r="H13" s="17" t="s">
        <v>247</v>
      </c>
      <c r="I13" s="46" t="s">
        <v>127</v>
      </c>
      <c r="J13" s="47" t="s">
        <v>479</v>
      </c>
      <c r="K13" s="46" t="s">
        <v>498</v>
      </c>
      <c r="L13" s="48" t="str">
        <f t="shared" si="4"/>
        <v>V,C</v>
      </c>
      <c r="M13" s="55"/>
      <c r="O13" s="8">
        <v>5.4999999999999947</v>
      </c>
      <c r="P13" s="8" t="s">
        <v>236</v>
      </c>
      <c r="Q13" s="8" t="s">
        <v>7</v>
      </c>
    </row>
    <row r="14" spans="1:18" ht="17" thickBot="1" x14ac:dyDescent="0.25">
      <c r="A14">
        <v>13</v>
      </c>
      <c r="B14" s="19">
        <v>9.2592592592592585E-4</v>
      </c>
      <c r="C14" s="20">
        <v>1.0277777777777778E-3</v>
      </c>
      <c r="D14" s="20">
        <f t="shared" si="0"/>
        <v>1.0185185185185199E-4</v>
      </c>
      <c r="E14" s="4">
        <f t="shared" si="1"/>
        <v>56</v>
      </c>
      <c r="F14" s="4">
        <f t="shared" si="2"/>
        <v>64.800000000000011</v>
      </c>
      <c r="G14" s="23">
        <f t="shared" si="3"/>
        <v>8.8000000000000131</v>
      </c>
      <c r="H14" s="17" t="s">
        <v>248</v>
      </c>
      <c r="I14" s="46" t="s">
        <v>495</v>
      </c>
      <c r="J14" s="47" t="s">
        <v>479</v>
      </c>
      <c r="K14" s="46" t="s">
        <v>498</v>
      </c>
      <c r="L14" s="48" t="str">
        <f t="shared" si="4"/>
        <v>Z,C</v>
      </c>
      <c r="M14" s="55"/>
      <c r="O14" s="8">
        <v>1.0000000000000033</v>
      </c>
      <c r="P14" s="8" t="s">
        <v>245</v>
      </c>
      <c r="Q14" s="8" t="s">
        <v>7</v>
      </c>
    </row>
    <row r="15" spans="1:18" ht="17" thickBot="1" x14ac:dyDescent="0.25">
      <c r="A15">
        <v>14</v>
      </c>
      <c r="B15" s="19">
        <v>1.0277777777777778E-3</v>
      </c>
      <c r="C15" s="20">
        <v>1.0474537037037037E-3</v>
      </c>
      <c r="D15" s="20">
        <f t="shared" si="0"/>
        <v>1.9675925925925807E-5</v>
      </c>
      <c r="E15" s="4">
        <f t="shared" si="1"/>
        <v>64.800000000000011</v>
      </c>
      <c r="F15" s="4">
        <f t="shared" si="2"/>
        <v>66.5</v>
      </c>
      <c r="G15" s="23">
        <f t="shared" si="3"/>
        <v>1.6999999999999897</v>
      </c>
      <c r="H15" s="17" t="s">
        <v>249</v>
      </c>
      <c r="I15" s="46" t="s">
        <v>128</v>
      </c>
      <c r="J15" s="47" t="s">
        <v>479</v>
      </c>
      <c r="K15" s="46" t="s">
        <v>498</v>
      </c>
      <c r="L15" s="48" t="str">
        <f t="shared" si="4"/>
        <v>W,C</v>
      </c>
      <c r="M15" s="55"/>
      <c r="O15" s="8">
        <v>10.599999999999993</v>
      </c>
      <c r="P15" s="8" t="s">
        <v>247</v>
      </c>
      <c r="Q15" s="8" t="s">
        <v>7</v>
      </c>
    </row>
    <row r="16" spans="1:18" ht="17" thickBot="1" x14ac:dyDescent="0.25">
      <c r="A16">
        <v>15</v>
      </c>
      <c r="B16" s="19">
        <v>1.0474537037037037E-3</v>
      </c>
      <c r="C16" s="20">
        <v>1.0509259259259259E-3</v>
      </c>
      <c r="D16" s="20">
        <f t="shared" si="0"/>
        <v>3.4722222222222012E-6</v>
      </c>
      <c r="E16" s="4">
        <f t="shared" si="1"/>
        <v>66.5</v>
      </c>
      <c r="F16" s="4">
        <f t="shared" si="2"/>
        <v>66.8</v>
      </c>
      <c r="G16" s="23">
        <f t="shared" si="3"/>
        <v>0.29999999999999816</v>
      </c>
      <c r="H16" s="17" t="s">
        <v>250</v>
      </c>
      <c r="I16" s="46" t="s">
        <v>127</v>
      </c>
      <c r="J16" s="47" t="s">
        <v>462</v>
      </c>
      <c r="K16" s="46" t="s">
        <v>497</v>
      </c>
      <c r="L16" s="48" t="str">
        <f t="shared" si="4"/>
        <v>V,I</v>
      </c>
      <c r="M16" s="55"/>
      <c r="O16" s="8">
        <v>0.29999999999999816</v>
      </c>
      <c r="P16" s="8" t="s">
        <v>250</v>
      </c>
      <c r="Q16" s="8" t="s">
        <v>7</v>
      </c>
    </row>
    <row r="17" spans="1:17" ht="17" thickBot="1" x14ac:dyDescent="0.25">
      <c r="A17">
        <v>16</v>
      </c>
      <c r="B17" s="19">
        <v>1.0509259259259259E-3</v>
      </c>
      <c r="C17" s="20">
        <v>1.0625000000000001E-3</v>
      </c>
      <c r="D17" s="20">
        <f t="shared" si="0"/>
        <v>1.1574074074074221E-5</v>
      </c>
      <c r="E17" s="4">
        <f t="shared" si="1"/>
        <v>66.8</v>
      </c>
      <c r="F17" s="4">
        <f t="shared" si="2"/>
        <v>67.800000000000011</v>
      </c>
      <c r="G17" s="23">
        <f t="shared" si="3"/>
        <v>1.0000000000000127</v>
      </c>
      <c r="H17" s="17" t="s">
        <v>25</v>
      </c>
      <c r="I17" s="46" t="s">
        <v>495</v>
      </c>
      <c r="J17" s="47" t="s">
        <v>467</v>
      </c>
      <c r="K17" s="46" t="s">
        <v>499</v>
      </c>
      <c r="L17" s="48" t="str">
        <f t="shared" si="4"/>
        <v>Z,R</v>
      </c>
      <c r="M17" s="55"/>
      <c r="O17" s="8">
        <v>8.8999999999999844</v>
      </c>
      <c r="P17" s="8" t="s">
        <v>251</v>
      </c>
      <c r="Q17" s="8" t="s">
        <v>7</v>
      </c>
    </row>
    <row r="18" spans="1:17" ht="17" thickBot="1" x14ac:dyDescent="0.25">
      <c r="A18">
        <v>17</v>
      </c>
      <c r="B18" s="19">
        <v>1.0625000000000001E-3</v>
      </c>
      <c r="C18" s="20">
        <v>1.1655092592592591E-3</v>
      </c>
      <c r="D18" s="20">
        <f t="shared" si="0"/>
        <v>1.0300925925925907E-4</v>
      </c>
      <c r="E18" s="4">
        <f t="shared" si="1"/>
        <v>67.800000000000011</v>
      </c>
      <c r="F18" s="4">
        <f t="shared" si="2"/>
        <v>76.699999999999989</v>
      </c>
      <c r="G18" s="23">
        <f t="shared" si="3"/>
        <v>8.8999999999999844</v>
      </c>
      <c r="H18" s="17" t="s">
        <v>251</v>
      </c>
      <c r="I18" s="46" t="s">
        <v>127</v>
      </c>
      <c r="J18" s="47" t="s">
        <v>462</v>
      </c>
      <c r="K18" s="46" t="s">
        <v>497</v>
      </c>
      <c r="L18" s="48" t="str">
        <f t="shared" si="4"/>
        <v>V,I</v>
      </c>
      <c r="M18" s="55"/>
      <c r="O18" s="8">
        <v>2.0000000000000067</v>
      </c>
      <c r="P18" s="8" t="s">
        <v>253</v>
      </c>
      <c r="Q18" s="8" t="s">
        <v>7</v>
      </c>
    </row>
    <row r="19" spans="1:17" ht="17" thickBot="1" x14ac:dyDescent="0.25">
      <c r="A19">
        <v>18</v>
      </c>
      <c r="B19" s="19">
        <v>1.1655092592592591E-3</v>
      </c>
      <c r="C19" s="20">
        <v>1.1921296296296296E-3</v>
      </c>
      <c r="D19" s="20">
        <f t="shared" si="0"/>
        <v>2.6620370370370426E-5</v>
      </c>
      <c r="E19" s="4">
        <f t="shared" si="1"/>
        <v>76.699999999999989</v>
      </c>
      <c r="F19" s="4">
        <f t="shared" si="2"/>
        <v>79</v>
      </c>
      <c r="G19" s="23">
        <f t="shared" si="3"/>
        <v>2.3000000000000047</v>
      </c>
      <c r="H19" s="17" t="s">
        <v>252</v>
      </c>
      <c r="I19" s="46" t="s">
        <v>128</v>
      </c>
      <c r="J19" s="47" t="s">
        <v>462</v>
      </c>
      <c r="K19" s="46" t="s">
        <v>497</v>
      </c>
      <c r="L19" s="48" t="str">
        <f t="shared" si="4"/>
        <v>W,I</v>
      </c>
      <c r="M19" s="55"/>
      <c r="O19" s="8">
        <v>3.0000000000000195</v>
      </c>
      <c r="P19" s="8" t="s">
        <v>255</v>
      </c>
      <c r="Q19" s="8" t="s">
        <v>7</v>
      </c>
    </row>
    <row r="20" spans="1:17" ht="17" thickBot="1" x14ac:dyDescent="0.25">
      <c r="A20">
        <v>19</v>
      </c>
      <c r="B20" s="19">
        <v>1.1921296296296296E-3</v>
      </c>
      <c r="C20" s="20">
        <v>1.193287037037037E-3</v>
      </c>
      <c r="D20" s="20">
        <f t="shared" si="0"/>
        <v>2.3148148148148225E-5</v>
      </c>
      <c r="E20" s="4">
        <f t="shared" si="1"/>
        <v>79</v>
      </c>
      <c r="F20" s="4">
        <f t="shared" si="2"/>
        <v>79.099999999999994</v>
      </c>
      <c r="G20" s="23">
        <f t="shared" si="3"/>
        <v>2.0000000000000067</v>
      </c>
      <c r="H20" s="17" t="s">
        <v>253</v>
      </c>
      <c r="I20" s="46" t="s">
        <v>127</v>
      </c>
      <c r="J20" s="47" t="s">
        <v>467</v>
      </c>
      <c r="K20" s="46" t="s">
        <v>499</v>
      </c>
      <c r="L20" s="48" t="str">
        <f t="shared" si="4"/>
        <v>V,R</v>
      </c>
      <c r="M20" s="55"/>
      <c r="O20" s="8">
        <v>5.0000000000000071</v>
      </c>
      <c r="P20" s="8" t="s">
        <v>257</v>
      </c>
      <c r="Q20" s="8" t="s">
        <v>7</v>
      </c>
    </row>
    <row r="21" spans="1:17" ht="17" thickBot="1" x14ac:dyDescent="0.25">
      <c r="A21">
        <v>20</v>
      </c>
      <c r="B21" s="19">
        <v>1.2152777777777778E-3</v>
      </c>
      <c r="C21" s="20">
        <v>1.2106481481481482E-3</v>
      </c>
      <c r="D21" s="20">
        <f t="shared" si="0"/>
        <v>2.3148148148148008E-5</v>
      </c>
      <c r="E21" s="4">
        <f t="shared" si="1"/>
        <v>81</v>
      </c>
      <c r="F21" s="4">
        <f t="shared" si="2"/>
        <v>80.600000000000009</v>
      </c>
      <c r="G21" s="23">
        <f t="shared" si="3"/>
        <v>1.999999999999988</v>
      </c>
      <c r="H21" s="17" t="s">
        <v>254</v>
      </c>
      <c r="I21" s="46" t="s">
        <v>493</v>
      </c>
      <c r="J21" s="47" t="s">
        <v>477</v>
      </c>
      <c r="K21" s="46" t="s">
        <v>498</v>
      </c>
      <c r="L21" s="48" t="str">
        <f t="shared" si="4"/>
        <v>Y,C</v>
      </c>
      <c r="M21" s="55"/>
      <c r="O21" s="8">
        <v>1.7000000000000273</v>
      </c>
      <c r="P21" s="8" t="s">
        <v>62</v>
      </c>
      <c r="Q21" s="8" t="s">
        <v>7</v>
      </c>
    </row>
    <row r="22" spans="1:17" ht="17" thickBot="1" x14ac:dyDescent="0.25">
      <c r="A22">
        <v>21</v>
      </c>
      <c r="B22" s="19">
        <v>1.2384259259259258E-3</v>
      </c>
      <c r="C22" s="20">
        <v>1.2731481481481483E-3</v>
      </c>
      <c r="D22" s="20">
        <f t="shared" si="0"/>
        <v>3.4722222222222446E-5</v>
      </c>
      <c r="E22" s="4">
        <f t="shared" si="1"/>
        <v>82.999999999999986</v>
      </c>
      <c r="F22" s="4">
        <f t="shared" si="2"/>
        <v>86.000000000000014</v>
      </c>
      <c r="G22" s="23">
        <f t="shared" si="3"/>
        <v>3.0000000000000195</v>
      </c>
      <c r="H22" s="17" t="s">
        <v>255</v>
      </c>
      <c r="I22" s="46" t="s">
        <v>127</v>
      </c>
      <c r="J22" s="47" t="s">
        <v>475</v>
      </c>
      <c r="K22" s="46" t="s">
        <v>498</v>
      </c>
      <c r="L22" s="48" t="str">
        <f t="shared" si="4"/>
        <v>V,C</v>
      </c>
      <c r="M22" s="55"/>
      <c r="O22" s="8">
        <v>6.2</v>
      </c>
      <c r="P22" s="8" t="s">
        <v>262</v>
      </c>
      <c r="Q22" s="8" t="s">
        <v>7</v>
      </c>
    </row>
    <row r="23" spans="1:17" ht="17" thickBot="1" x14ac:dyDescent="0.25">
      <c r="A23">
        <v>22</v>
      </c>
      <c r="B23" s="19">
        <v>1.2731481481481483E-3</v>
      </c>
      <c r="C23" s="20">
        <v>1.2743055555555557E-3</v>
      </c>
      <c r="D23" s="20">
        <f t="shared" si="0"/>
        <v>2.3148148148148008E-5</v>
      </c>
      <c r="E23" s="4">
        <f t="shared" si="1"/>
        <v>86.000000000000014</v>
      </c>
      <c r="F23" s="4">
        <f t="shared" si="2"/>
        <v>86.100000000000009</v>
      </c>
      <c r="G23" s="23">
        <f t="shared" si="3"/>
        <v>1.999999999999988</v>
      </c>
      <c r="H23" s="17" t="s">
        <v>256</v>
      </c>
      <c r="I23" s="46" t="s">
        <v>493</v>
      </c>
      <c r="J23" s="47" t="s">
        <v>475</v>
      </c>
      <c r="K23" s="46" t="s">
        <v>498</v>
      </c>
      <c r="L23" s="48" t="str">
        <f t="shared" si="4"/>
        <v>Y,C</v>
      </c>
      <c r="M23" s="55"/>
      <c r="O23" s="8">
        <v>1.3000000000000109</v>
      </c>
      <c r="P23" s="8" t="s">
        <v>265</v>
      </c>
      <c r="Q23" s="8" t="s">
        <v>7</v>
      </c>
    </row>
    <row r="24" spans="1:17" ht="17" thickBot="1" x14ac:dyDescent="0.25">
      <c r="A24">
        <v>23</v>
      </c>
      <c r="B24" s="19">
        <v>1.2962962962962963E-3</v>
      </c>
      <c r="C24" s="20">
        <v>1.3356481481481481E-3</v>
      </c>
      <c r="D24" s="20">
        <f t="shared" si="0"/>
        <v>5.7870370370370454E-5</v>
      </c>
      <c r="E24" s="4">
        <f t="shared" si="1"/>
        <v>88</v>
      </c>
      <c r="F24" s="4">
        <f t="shared" si="2"/>
        <v>91.399999999999991</v>
      </c>
      <c r="G24" s="23">
        <f t="shared" si="3"/>
        <v>5.0000000000000071</v>
      </c>
      <c r="H24" s="17" t="s">
        <v>257</v>
      </c>
      <c r="I24" s="46" t="s">
        <v>127</v>
      </c>
      <c r="J24" s="47" t="s">
        <v>462</v>
      </c>
      <c r="K24" s="46" t="s">
        <v>497</v>
      </c>
      <c r="L24" s="48" t="str">
        <f t="shared" si="4"/>
        <v>V,I</v>
      </c>
      <c r="M24" s="55"/>
      <c r="O24" s="8">
        <v>0</v>
      </c>
      <c r="P24" s="8" t="s">
        <v>25</v>
      </c>
      <c r="Q24" s="8" t="s">
        <v>7</v>
      </c>
    </row>
    <row r="25" spans="1:17" ht="17" thickBot="1" x14ac:dyDescent="0.25">
      <c r="A25">
        <v>24</v>
      </c>
      <c r="B25" s="19">
        <v>1.3541666666666667E-3</v>
      </c>
      <c r="C25" s="20">
        <v>1.3368055555555555E-3</v>
      </c>
      <c r="D25" s="20">
        <f t="shared" si="0"/>
        <v>2.3148148148148008E-5</v>
      </c>
      <c r="E25" s="4">
        <f t="shared" si="1"/>
        <v>93</v>
      </c>
      <c r="F25" s="4">
        <f t="shared" si="2"/>
        <v>91.5</v>
      </c>
      <c r="G25" s="23">
        <f t="shared" si="3"/>
        <v>1.999999999999988</v>
      </c>
      <c r="H25" s="17" t="s">
        <v>25</v>
      </c>
      <c r="I25" s="46" t="s">
        <v>495</v>
      </c>
      <c r="J25" s="47" t="s">
        <v>467</v>
      </c>
      <c r="K25" s="46" t="s">
        <v>499</v>
      </c>
      <c r="L25" s="48" t="str">
        <f t="shared" si="4"/>
        <v>Z,R</v>
      </c>
      <c r="M25" s="55"/>
      <c r="O25" s="8">
        <v>1.8999999999999697</v>
      </c>
      <c r="P25" s="8" t="s">
        <v>268</v>
      </c>
      <c r="Q25" s="8" t="s">
        <v>7</v>
      </c>
    </row>
    <row r="26" spans="1:17" ht="17" thickBot="1" x14ac:dyDescent="0.25">
      <c r="A26">
        <v>25</v>
      </c>
      <c r="B26" s="19">
        <v>1.3773148148148147E-3</v>
      </c>
      <c r="C26" s="20">
        <v>1.396990740740741E-3</v>
      </c>
      <c r="D26" s="20">
        <f t="shared" si="0"/>
        <v>1.9675925925926241E-5</v>
      </c>
      <c r="E26" s="4">
        <f t="shared" si="1"/>
        <v>94.999999999999986</v>
      </c>
      <c r="F26" s="4">
        <f t="shared" si="2"/>
        <v>96.700000000000017</v>
      </c>
      <c r="G26" s="23">
        <f t="shared" si="3"/>
        <v>1.7000000000000273</v>
      </c>
      <c r="H26" s="17" t="s">
        <v>62</v>
      </c>
      <c r="I26" s="46" t="s">
        <v>127</v>
      </c>
      <c r="J26" s="47" t="s">
        <v>467</v>
      </c>
      <c r="K26" s="46" t="s">
        <v>499</v>
      </c>
      <c r="L26" s="48" t="str">
        <f t="shared" si="4"/>
        <v>V,R</v>
      </c>
      <c r="M26" s="55"/>
      <c r="O26" s="8">
        <v>17.299999999999951</v>
      </c>
      <c r="P26" s="8" t="s">
        <v>280</v>
      </c>
      <c r="Q26" s="8" t="s">
        <v>7</v>
      </c>
    </row>
    <row r="27" spans="1:17" ht="17" thickBot="1" x14ac:dyDescent="0.25">
      <c r="A27">
        <v>26</v>
      </c>
      <c r="B27" s="19">
        <v>1.396990740740741E-3</v>
      </c>
      <c r="C27" s="20">
        <v>1.4363425925925926E-3</v>
      </c>
      <c r="D27" s="20">
        <f t="shared" si="0"/>
        <v>3.9351851851851614E-5</v>
      </c>
      <c r="E27" s="4">
        <f t="shared" si="1"/>
        <v>96.700000000000017</v>
      </c>
      <c r="F27" s="4">
        <f t="shared" si="2"/>
        <v>100.1</v>
      </c>
      <c r="G27" s="23">
        <f t="shared" si="3"/>
        <v>3.3999999999999795</v>
      </c>
      <c r="H27" s="17" t="s">
        <v>161</v>
      </c>
      <c r="I27" s="46" t="s">
        <v>494</v>
      </c>
      <c r="J27" s="47" t="s">
        <v>479</v>
      </c>
      <c r="K27" s="46" t="s">
        <v>498</v>
      </c>
      <c r="L27" s="48" t="str">
        <f t="shared" si="4"/>
        <v>X,C</v>
      </c>
      <c r="M27" s="55"/>
      <c r="O27" s="8">
        <v>2.4999999999999662</v>
      </c>
      <c r="P27" s="8" t="s">
        <v>286</v>
      </c>
      <c r="Q27" s="8" t="s">
        <v>7</v>
      </c>
    </row>
    <row r="28" spans="1:17" ht="17" thickBot="1" x14ac:dyDescent="0.25">
      <c r="A28">
        <v>27</v>
      </c>
      <c r="B28" s="19">
        <v>1.4363425925925926E-3</v>
      </c>
      <c r="C28" s="20">
        <v>1.6087962962962963E-3</v>
      </c>
      <c r="D28" s="20">
        <f t="shared" si="0"/>
        <v>1.7245370370370374E-4</v>
      </c>
      <c r="E28" s="4">
        <f t="shared" si="1"/>
        <v>100.1</v>
      </c>
      <c r="F28" s="4">
        <f t="shared" si="2"/>
        <v>115</v>
      </c>
      <c r="G28" s="23">
        <f t="shared" si="3"/>
        <v>14.900000000000004</v>
      </c>
      <c r="H28" s="17" t="s">
        <v>119</v>
      </c>
      <c r="I28" s="46" t="s">
        <v>14</v>
      </c>
      <c r="J28" s="47" t="s">
        <v>490</v>
      </c>
      <c r="K28" s="46" t="s">
        <v>504</v>
      </c>
      <c r="L28" s="48" t="str">
        <f t="shared" si="4"/>
        <v>ALL,M</v>
      </c>
      <c r="M28" s="55"/>
      <c r="O28" s="8">
        <v>4.7000000000000277</v>
      </c>
      <c r="P28" s="8" t="s">
        <v>289</v>
      </c>
      <c r="Q28" s="8" t="s">
        <v>7</v>
      </c>
    </row>
    <row r="29" spans="1:17" ht="17" thickBot="1" x14ac:dyDescent="0.25">
      <c r="A29">
        <v>28</v>
      </c>
      <c r="B29" s="19">
        <v>1.6087962962962963E-3</v>
      </c>
      <c r="C29" s="20">
        <v>1.6469907407407407E-3</v>
      </c>
      <c r="D29" s="20">
        <f t="shared" si="0"/>
        <v>3.819444444444443E-5</v>
      </c>
      <c r="E29" s="4">
        <f t="shared" si="1"/>
        <v>115</v>
      </c>
      <c r="F29" s="4">
        <f t="shared" si="2"/>
        <v>118.30000000000001</v>
      </c>
      <c r="G29" s="23">
        <f t="shared" si="3"/>
        <v>3.2999999999999989</v>
      </c>
      <c r="H29" s="17" t="s">
        <v>258</v>
      </c>
      <c r="I29" s="46" t="s">
        <v>14</v>
      </c>
      <c r="J29" s="47" t="s">
        <v>9</v>
      </c>
      <c r="K29" s="46" t="s">
        <v>491</v>
      </c>
      <c r="L29" s="48" t="str">
        <f t="shared" si="4"/>
        <v>ALL,P</v>
      </c>
      <c r="M29" s="55"/>
      <c r="O29" s="8">
        <v>3.1999999999999806</v>
      </c>
      <c r="P29" s="8" t="s">
        <v>291</v>
      </c>
      <c r="Q29" s="8" t="s">
        <v>7</v>
      </c>
    </row>
    <row r="30" spans="1:17" ht="17" thickBot="1" x14ac:dyDescent="0.25">
      <c r="A30">
        <v>29</v>
      </c>
      <c r="B30" s="19">
        <v>1.6469907407407407E-3</v>
      </c>
      <c r="C30" s="20">
        <v>1.6481481481481479E-3</v>
      </c>
      <c r="D30" s="20">
        <f t="shared" si="0"/>
        <v>2.8935185185185227E-5</v>
      </c>
      <c r="E30" s="4">
        <f t="shared" si="1"/>
        <v>118.30000000000001</v>
      </c>
      <c r="F30" s="4">
        <f t="shared" si="2"/>
        <v>118.39999999999998</v>
      </c>
      <c r="G30" s="23">
        <f t="shared" si="3"/>
        <v>2.5000000000000036</v>
      </c>
      <c r="H30" s="17" t="s">
        <v>259</v>
      </c>
      <c r="I30" s="46" t="s">
        <v>495</v>
      </c>
      <c r="J30" s="47" t="s">
        <v>9</v>
      </c>
      <c r="K30" s="46" t="s">
        <v>491</v>
      </c>
      <c r="L30" s="48" t="str">
        <f t="shared" si="4"/>
        <v>Z,P</v>
      </c>
      <c r="M30" s="55"/>
      <c r="O30" s="8">
        <v>3.0000000000000195</v>
      </c>
      <c r="P30" s="8" t="s">
        <v>293</v>
      </c>
      <c r="Q30" s="8" t="s">
        <v>7</v>
      </c>
    </row>
    <row r="31" spans="1:17" ht="17" thickBot="1" x14ac:dyDescent="0.25">
      <c r="A31">
        <v>30</v>
      </c>
      <c r="B31" s="19">
        <v>1.675925925925926E-3</v>
      </c>
      <c r="C31" s="20">
        <v>1.6886574074074076E-3</v>
      </c>
      <c r="D31" s="20">
        <f t="shared" si="0"/>
        <v>1.2731481481481621E-5</v>
      </c>
      <c r="E31" s="4">
        <f t="shared" si="1"/>
        <v>120.80000000000001</v>
      </c>
      <c r="F31" s="4">
        <f t="shared" si="2"/>
        <v>121.9</v>
      </c>
      <c r="G31" s="23">
        <f t="shared" si="3"/>
        <v>1.1000000000000121</v>
      </c>
      <c r="H31" s="17" t="s">
        <v>260</v>
      </c>
      <c r="I31" s="46" t="s">
        <v>128</v>
      </c>
      <c r="J31" s="47" t="s">
        <v>479</v>
      </c>
      <c r="K31" s="46" t="s">
        <v>498</v>
      </c>
      <c r="L31" s="48" t="str">
        <f t="shared" si="4"/>
        <v>W,C</v>
      </c>
      <c r="M31" s="55"/>
      <c r="O31" s="8">
        <v>4.7000000000000277</v>
      </c>
      <c r="P31" s="8" t="s">
        <v>193</v>
      </c>
      <c r="Q31" s="8" t="s">
        <v>7</v>
      </c>
    </row>
    <row r="32" spans="1:17" ht="17" thickBot="1" x14ac:dyDescent="0.25">
      <c r="A32">
        <v>31</v>
      </c>
      <c r="B32" s="19">
        <v>1.6886574074074076E-3</v>
      </c>
      <c r="C32" s="20">
        <v>1.7303240740740742E-3</v>
      </c>
      <c r="D32" s="20">
        <f t="shared" si="0"/>
        <v>4.1666666666666631E-5</v>
      </c>
      <c r="E32" s="4">
        <f t="shared" si="1"/>
        <v>121.9</v>
      </c>
      <c r="F32" s="4">
        <f t="shared" si="2"/>
        <v>125.5</v>
      </c>
      <c r="G32" s="23">
        <f t="shared" si="3"/>
        <v>3.599999999999997</v>
      </c>
      <c r="H32" s="17" t="s">
        <v>261</v>
      </c>
      <c r="I32" s="46" t="s">
        <v>493</v>
      </c>
      <c r="J32" s="47" t="s">
        <v>477</v>
      </c>
      <c r="K32" s="46" t="s">
        <v>498</v>
      </c>
      <c r="L32" s="48" t="str">
        <f t="shared" si="4"/>
        <v>Y,C</v>
      </c>
      <c r="M32" s="55"/>
      <c r="O32" s="8">
        <v>4.900000000000027</v>
      </c>
      <c r="P32" s="8" t="s">
        <v>298</v>
      </c>
      <c r="Q32" s="8" t="s">
        <v>7</v>
      </c>
    </row>
    <row r="33" spans="1:18" ht="17" thickBot="1" x14ac:dyDescent="0.25">
      <c r="A33">
        <v>32</v>
      </c>
      <c r="B33" s="19">
        <v>1.7303240740740742E-3</v>
      </c>
      <c r="C33" s="20">
        <v>1.8020833333333335E-3</v>
      </c>
      <c r="D33" s="20">
        <f t="shared" si="0"/>
        <v>7.1759259259259259E-5</v>
      </c>
      <c r="E33" s="4">
        <f t="shared" si="1"/>
        <v>125.5</v>
      </c>
      <c r="F33" s="4">
        <f t="shared" si="2"/>
        <v>131.70000000000002</v>
      </c>
      <c r="G33" s="23">
        <f t="shared" si="3"/>
        <v>6.2</v>
      </c>
      <c r="H33" s="17" t="s">
        <v>262</v>
      </c>
      <c r="I33" s="46" t="s">
        <v>127</v>
      </c>
      <c r="J33" s="47" t="s">
        <v>479</v>
      </c>
      <c r="K33" s="46" t="s">
        <v>498</v>
      </c>
      <c r="L33" s="48" t="str">
        <f t="shared" si="4"/>
        <v>V,C</v>
      </c>
      <c r="M33" s="55"/>
      <c r="O33" s="8">
        <v>3.5999999999999783</v>
      </c>
      <c r="P33" s="8" t="s">
        <v>303</v>
      </c>
      <c r="Q33" s="8" t="s">
        <v>7</v>
      </c>
    </row>
    <row r="34" spans="1:18" ht="17" thickBot="1" x14ac:dyDescent="0.25">
      <c r="A34">
        <v>33</v>
      </c>
      <c r="B34" s="19">
        <v>1.8020833333333335E-3</v>
      </c>
      <c r="C34" s="20">
        <v>1.8032407407407407E-3</v>
      </c>
      <c r="D34" s="20">
        <f t="shared" ref="D34:D65" si="5">SUM(B35-B34)</f>
        <v>3.8194444444444213E-5</v>
      </c>
      <c r="E34" s="4">
        <f t="shared" ref="E34:E65" si="6">SUM(B34*86400)-24</f>
        <v>131.70000000000002</v>
      </c>
      <c r="F34" s="4">
        <f t="shared" ref="F34:F65" si="7">SUM(C34*86400)-24</f>
        <v>131.79999999999998</v>
      </c>
      <c r="G34" s="23">
        <f t="shared" ref="G34:G65" si="8">SUM(D34*86400)</f>
        <v>3.2999999999999798</v>
      </c>
      <c r="H34" s="17" t="s">
        <v>263</v>
      </c>
      <c r="I34" s="46" t="s">
        <v>128</v>
      </c>
      <c r="J34" s="47" t="s">
        <v>462</v>
      </c>
      <c r="K34" s="46" t="s">
        <v>497</v>
      </c>
      <c r="L34" s="48" t="str">
        <f t="shared" ref="L34:L65" si="9">CONCATENATE(I34,",", K34)</f>
        <v>W,I</v>
      </c>
      <c r="M34" s="55"/>
      <c r="O34" s="8">
        <v>5.2000000000000437</v>
      </c>
      <c r="P34" s="8" t="s">
        <v>305</v>
      </c>
      <c r="Q34" s="8" t="s">
        <v>7</v>
      </c>
    </row>
    <row r="35" spans="1:18" ht="17" thickBot="1" x14ac:dyDescent="0.25">
      <c r="A35">
        <v>34</v>
      </c>
      <c r="B35" s="19">
        <v>1.8402777777777777E-3</v>
      </c>
      <c r="C35" s="20">
        <v>1.8414351851851853E-3</v>
      </c>
      <c r="D35" s="20">
        <f t="shared" si="5"/>
        <v>1.1574074074074004E-5</v>
      </c>
      <c r="E35" s="4">
        <f t="shared" si="6"/>
        <v>135</v>
      </c>
      <c r="F35" s="4">
        <f t="shared" si="7"/>
        <v>135.10000000000002</v>
      </c>
      <c r="G35" s="23">
        <f t="shared" si="8"/>
        <v>0.999999999999994</v>
      </c>
      <c r="H35" s="17" t="s">
        <v>264</v>
      </c>
      <c r="I35" s="46" t="s">
        <v>494</v>
      </c>
      <c r="J35" s="47" t="s">
        <v>471</v>
      </c>
      <c r="K35" s="46" t="s">
        <v>499</v>
      </c>
      <c r="L35" s="48" t="str">
        <f t="shared" si="9"/>
        <v>X,R</v>
      </c>
      <c r="M35" s="55"/>
      <c r="O35" s="8">
        <v>1.7000000000000459</v>
      </c>
      <c r="P35" s="8" t="s">
        <v>315</v>
      </c>
      <c r="Q35" s="8" t="s">
        <v>7</v>
      </c>
    </row>
    <row r="36" spans="1:18" ht="17" thickBot="1" x14ac:dyDescent="0.25">
      <c r="A36">
        <v>35</v>
      </c>
      <c r="B36" s="19">
        <v>1.8518518518518517E-3</v>
      </c>
      <c r="C36" s="20">
        <v>1.8414351851851853E-3</v>
      </c>
      <c r="D36" s="20">
        <f t="shared" si="5"/>
        <v>1.5046296296296422E-5</v>
      </c>
      <c r="E36" s="4">
        <f t="shared" si="6"/>
        <v>136</v>
      </c>
      <c r="F36" s="4">
        <f t="shared" si="7"/>
        <v>135.10000000000002</v>
      </c>
      <c r="G36" s="23">
        <f t="shared" si="8"/>
        <v>1.3000000000000109</v>
      </c>
      <c r="H36" s="17" t="s">
        <v>265</v>
      </c>
      <c r="I36" s="46" t="s">
        <v>127</v>
      </c>
      <c r="J36" s="47" t="s">
        <v>462</v>
      </c>
      <c r="K36" s="46" t="s">
        <v>497</v>
      </c>
      <c r="L36" s="48" t="str">
        <f t="shared" si="9"/>
        <v>V,I</v>
      </c>
      <c r="M36" s="55"/>
      <c r="O36" s="8">
        <v>11.900000000000022</v>
      </c>
      <c r="P36" s="8" t="s">
        <v>317</v>
      </c>
      <c r="Q36" s="8" t="s">
        <v>7</v>
      </c>
    </row>
    <row r="37" spans="1:18" ht="17" thickBot="1" x14ac:dyDescent="0.25">
      <c r="A37">
        <v>36</v>
      </c>
      <c r="B37" s="19">
        <v>1.8668981481481481E-3</v>
      </c>
      <c r="C37" s="20">
        <v>1.9733796296296296E-3</v>
      </c>
      <c r="D37" s="20">
        <f t="shared" si="5"/>
        <v>1.0648148148148149E-4</v>
      </c>
      <c r="E37" s="4">
        <f t="shared" si="6"/>
        <v>137.30000000000001</v>
      </c>
      <c r="F37" s="4">
        <f t="shared" si="7"/>
        <v>146.5</v>
      </c>
      <c r="G37" s="23">
        <f t="shared" si="8"/>
        <v>9.2000000000000011</v>
      </c>
      <c r="H37" s="17" t="s">
        <v>266</v>
      </c>
      <c r="I37" s="46" t="s">
        <v>495</v>
      </c>
      <c r="J37" s="47" t="s">
        <v>464</v>
      </c>
      <c r="K37" s="46" t="s">
        <v>497</v>
      </c>
      <c r="L37" s="48" t="str">
        <f t="shared" si="9"/>
        <v>Z,I</v>
      </c>
      <c r="M37" s="55"/>
      <c r="O37" s="8">
        <v>1.999999999999988</v>
      </c>
      <c r="P37" s="8" t="s">
        <v>321</v>
      </c>
      <c r="Q37" s="8" t="s">
        <v>7</v>
      </c>
    </row>
    <row r="38" spans="1:18" ht="17" thickBot="1" x14ac:dyDescent="0.25">
      <c r="A38">
        <v>37</v>
      </c>
      <c r="B38" s="19">
        <v>1.9733796296296296E-3</v>
      </c>
      <c r="C38" s="20">
        <v>1.9745370370370372E-3</v>
      </c>
      <c r="D38" s="20">
        <f t="shared" si="5"/>
        <v>0</v>
      </c>
      <c r="E38" s="4">
        <f t="shared" si="6"/>
        <v>146.5</v>
      </c>
      <c r="F38" s="4">
        <f t="shared" si="7"/>
        <v>146.60000000000002</v>
      </c>
      <c r="G38" s="23">
        <f t="shared" si="8"/>
        <v>0</v>
      </c>
      <c r="H38" s="17" t="s">
        <v>25</v>
      </c>
      <c r="I38" s="46" t="s">
        <v>127</v>
      </c>
      <c r="J38" s="47" t="s">
        <v>467</v>
      </c>
      <c r="K38" s="46" t="s">
        <v>499</v>
      </c>
      <c r="L38" s="48" t="str">
        <f t="shared" si="9"/>
        <v>V,R</v>
      </c>
      <c r="M38" s="55"/>
      <c r="O38" s="8">
        <v>3.2999999999998861</v>
      </c>
      <c r="P38" s="8" t="s">
        <v>323</v>
      </c>
      <c r="Q38" s="8" t="s">
        <v>7</v>
      </c>
    </row>
    <row r="39" spans="1:18" ht="17" thickBot="1" x14ac:dyDescent="0.25">
      <c r="A39">
        <v>38</v>
      </c>
      <c r="B39" s="19">
        <v>1.9733796296296296E-3</v>
      </c>
      <c r="C39" s="20">
        <v>1.9745370370370372E-3</v>
      </c>
      <c r="D39" s="20">
        <f t="shared" si="5"/>
        <v>4.5138888888888833E-5</v>
      </c>
      <c r="E39" s="4">
        <f t="shared" si="6"/>
        <v>146.5</v>
      </c>
      <c r="F39" s="4">
        <f t="shared" si="7"/>
        <v>146.60000000000002</v>
      </c>
      <c r="G39" s="23">
        <f t="shared" si="8"/>
        <v>3.899999999999995</v>
      </c>
      <c r="H39" s="17" t="s">
        <v>267</v>
      </c>
      <c r="I39" s="46" t="s">
        <v>494</v>
      </c>
      <c r="J39" s="47" t="s">
        <v>479</v>
      </c>
      <c r="K39" s="46" t="s">
        <v>498</v>
      </c>
      <c r="L39" s="48" t="str">
        <f t="shared" si="9"/>
        <v>X,C</v>
      </c>
      <c r="M39" s="55"/>
      <c r="O39" s="8">
        <v>13.699999999999898</v>
      </c>
      <c r="P39" s="8" t="s">
        <v>325</v>
      </c>
      <c r="Q39" s="8" t="s">
        <v>7</v>
      </c>
    </row>
    <row r="40" spans="1:18" ht="17" thickBot="1" x14ac:dyDescent="0.25">
      <c r="A40">
        <v>39</v>
      </c>
      <c r="B40" s="19">
        <v>2.0185185185185184E-3</v>
      </c>
      <c r="C40" s="20">
        <v>2.193287037037037E-3</v>
      </c>
      <c r="D40" s="20">
        <f t="shared" si="5"/>
        <v>3.7268518518518553E-4</v>
      </c>
      <c r="E40" s="4">
        <f t="shared" si="6"/>
        <v>150.4</v>
      </c>
      <c r="F40" s="4">
        <f t="shared" si="7"/>
        <v>165.5</v>
      </c>
      <c r="G40" s="23">
        <f t="shared" si="8"/>
        <v>32.200000000000031</v>
      </c>
      <c r="H40" s="17" t="s">
        <v>119</v>
      </c>
      <c r="I40" s="46" t="s">
        <v>14</v>
      </c>
      <c r="J40" s="47" t="s">
        <v>490</v>
      </c>
      <c r="K40" s="46" t="s">
        <v>504</v>
      </c>
      <c r="L40" s="48" t="str">
        <f t="shared" si="9"/>
        <v>ALL,M</v>
      </c>
      <c r="M40" s="55"/>
      <c r="O40" s="8">
        <v>1.999999999999988</v>
      </c>
      <c r="P40" s="8" t="s">
        <v>328</v>
      </c>
      <c r="Q40" s="8" t="s">
        <v>7</v>
      </c>
    </row>
    <row r="41" spans="1:18" ht="17" thickBot="1" x14ac:dyDescent="0.25">
      <c r="A41">
        <v>40</v>
      </c>
      <c r="B41" s="19">
        <v>2.391203703703704E-3</v>
      </c>
      <c r="C41" s="20">
        <v>2.4131944444444444E-3</v>
      </c>
      <c r="D41" s="20">
        <f t="shared" si="5"/>
        <v>2.1990740740740391E-5</v>
      </c>
      <c r="E41" s="4">
        <f t="shared" si="6"/>
        <v>182.60000000000002</v>
      </c>
      <c r="F41" s="4">
        <f t="shared" si="7"/>
        <v>184.5</v>
      </c>
      <c r="G41" s="23">
        <f t="shared" si="8"/>
        <v>1.8999999999999697</v>
      </c>
      <c r="H41" s="17" t="s">
        <v>268</v>
      </c>
      <c r="I41" s="46" t="s">
        <v>127</v>
      </c>
      <c r="J41" s="47" t="s">
        <v>9</v>
      </c>
      <c r="K41" s="46" t="s">
        <v>491</v>
      </c>
      <c r="L41" s="48" t="str">
        <f t="shared" si="9"/>
        <v>V,P</v>
      </c>
      <c r="M41" s="55"/>
      <c r="O41" s="8">
        <v>1.0000000000000315</v>
      </c>
      <c r="P41" s="8" t="s">
        <v>25</v>
      </c>
      <c r="Q41" s="8" t="s">
        <v>7</v>
      </c>
    </row>
    <row r="42" spans="1:18" ht="17" thickBot="1" x14ac:dyDescent="0.25">
      <c r="A42">
        <v>41</v>
      </c>
      <c r="B42" s="19">
        <v>2.4131944444444444E-3</v>
      </c>
      <c r="C42" s="20">
        <v>2.4733796296296296E-3</v>
      </c>
      <c r="D42" s="20">
        <f t="shared" si="5"/>
        <v>6.0185185185185255E-5</v>
      </c>
      <c r="E42" s="4">
        <f t="shared" si="6"/>
        <v>184.5</v>
      </c>
      <c r="F42" s="4">
        <f t="shared" si="7"/>
        <v>189.7</v>
      </c>
      <c r="G42" s="23">
        <f t="shared" si="8"/>
        <v>5.2000000000000064</v>
      </c>
      <c r="H42" s="17" t="s">
        <v>269</v>
      </c>
      <c r="I42" s="46" t="s">
        <v>493</v>
      </c>
      <c r="J42" s="47" t="s">
        <v>477</v>
      </c>
      <c r="K42" s="46" t="s">
        <v>498</v>
      </c>
      <c r="L42" s="48" t="str">
        <f t="shared" si="9"/>
        <v>Y,C</v>
      </c>
      <c r="M42" s="55"/>
      <c r="O42" s="8">
        <v>0.99999999999995648</v>
      </c>
      <c r="P42" s="8" t="s">
        <v>56</v>
      </c>
      <c r="Q42" s="8" t="s">
        <v>7</v>
      </c>
    </row>
    <row r="43" spans="1:18" ht="17" thickBot="1" x14ac:dyDescent="0.25">
      <c r="A43">
        <v>42</v>
      </c>
      <c r="B43" s="19">
        <v>2.4733796296296296E-3</v>
      </c>
      <c r="C43" s="20">
        <v>2.5081018518518521E-3</v>
      </c>
      <c r="D43" s="20">
        <f t="shared" si="5"/>
        <v>3.4722222222222446E-5</v>
      </c>
      <c r="E43" s="4">
        <f t="shared" si="6"/>
        <v>189.7</v>
      </c>
      <c r="F43" s="4">
        <f t="shared" si="7"/>
        <v>192.70000000000002</v>
      </c>
      <c r="G43" s="23">
        <f t="shared" si="8"/>
        <v>3.0000000000000195</v>
      </c>
      <c r="H43" s="17" t="s">
        <v>270</v>
      </c>
      <c r="I43" s="46" t="s">
        <v>128</v>
      </c>
      <c r="J43" s="47" t="s">
        <v>482</v>
      </c>
      <c r="K43" s="46" t="s">
        <v>498</v>
      </c>
      <c r="L43" s="48" t="str">
        <f t="shared" si="9"/>
        <v>W,C</v>
      </c>
      <c r="M43" s="55"/>
      <c r="O43" s="8">
        <v>1.0000000000001064</v>
      </c>
      <c r="P43" s="8" t="s">
        <v>332</v>
      </c>
      <c r="Q43" s="8" t="s">
        <v>7</v>
      </c>
    </row>
    <row r="44" spans="1:18" ht="17" thickBot="1" x14ac:dyDescent="0.25">
      <c r="A44">
        <v>43</v>
      </c>
      <c r="B44" s="19">
        <v>2.5081018518518521E-3</v>
      </c>
      <c r="C44" s="20">
        <v>2.5092592592592593E-3</v>
      </c>
      <c r="D44" s="20">
        <f t="shared" si="5"/>
        <v>3.4722222222222012E-5</v>
      </c>
      <c r="E44" s="4">
        <f t="shared" si="6"/>
        <v>192.70000000000002</v>
      </c>
      <c r="F44" s="4">
        <f t="shared" si="7"/>
        <v>192.8</v>
      </c>
      <c r="G44" s="23">
        <f t="shared" si="8"/>
        <v>2.9999999999999818</v>
      </c>
      <c r="H44" s="17" t="s">
        <v>271</v>
      </c>
      <c r="I44" s="46" t="s">
        <v>494</v>
      </c>
      <c r="J44" s="47" t="s">
        <v>477</v>
      </c>
      <c r="K44" s="46" t="s">
        <v>498</v>
      </c>
      <c r="L44" s="48" t="str">
        <f t="shared" si="9"/>
        <v>X,C</v>
      </c>
      <c r="M44" s="55"/>
      <c r="O44" s="8">
        <v>7.9000000000000457</v>
      </c>
      <c r="P44" s="8" t="s">
        <v>336</v>
      </c>
      <c r="Q44" s="8" t="s">
        <v>7</v>
      </c>
    </row>
    <row r="45" spans="1:18" ht="17" thickBot="1" x14ac:dyDescent="0.25">
      <c r="A45">
        <v>44</v>
      </c>
      <c r="B45" s="19">
        <v>2.5428240740740741E-3</v>
      </c>
      <c r="C45" s="20">
        <v>2.5625000000000001E-3</v>
      </c>
      <c r="D45" s="20">
        <f t="shared" si="5"/>
        <v>1.9675925925926024E-5</v>
      </c>
      <c r="E45" s="4">
        <f t="shared" si="6"/>
        <v>195.7</v>
      </c>
      <c r="F45" s="4">
        <f t="shared" si="7"/>
        <v>197.4</v>
      </c>
      <c r="G45" s="23">
        <f t="shared" si="8"/>
        <v>1.7000000000000084</v>
      </c>
      <c r="H45" s="17" t="s">
        <v>272</v>
      </c>
      <c r="I45" s="46" t="s">
        <v>128</v>
      </c>
      <c r="J45" s="47" t="s">
        <v>482</v>
      </c>
      <c r="K45" s="46" t="s">
        <v>498</v>
      </c>
      <c r="L45" s="48" t="str">
        <f t="shared" si="9"/>
        <v>W,C</v>
      </c>
      <c r="M45" s="55"/>
      <c r="O45" s="8">
        <v>3.5999999999999783</v>
      </c>
      <c r="P45" s="8" t="s">
        <v>341</v>
      </c>
      <c r="Q45" s="8" t="s">
        <v>7</v>
      </c>
      <c r="R45">
        <f>SUM(O13:O45)</f>
        <v>145.59999999999997</v>
      </c>
    </row>
    <row r="46" spans="1:18" ht="17" thickBot="1" x14ac:dyDescent="0.25">
      <c r="A46">
        <v>45</v>
      </c>
      <c r="B46" s="19">
        <v>2.5625000000000001E-3</v>
      </c>
      <c r="C46" s="20">
        <v>2.5659722222222225E-3</v>
      </c>
      <c r="D46" s="20">
        <f t="shared" si="5"/>
        <v>3.4722222222224181E-6</v>
      </c>
      <c r="E46" s="4">
        <f t="shared" si="6"/>
        <v>197.4</v>
      </c>
      <c r="F46" s="4">
        <f t="shared" si="7"/>
        <v>197.70000000000002</v>
      </c>
      <c r="G46" s="23">
        <f t="shared" si="8"/>
        <v>0.30000000000001692</v>
      </c>
      <c r="H46" s="17" t="s">
        <v>273</v>
      </c>
      <c r="I46" s="46" t="s">
        <v>493</v>
      </c>
      <c r="J46" s="47" t="s">
        <v>479</v>
      </c>
      <c r="K46" s="46" t="s">
        <v>498</v>
      </c>
      <c r="L46" s="48" t="str">
        <f t="shared" si="9"/>
        <v>Y,C</v>
      </c>
      <c r="M46" s="55"/>
      <c r="O46" s="8">
        <v>0.50000000000000633</v>
      </c>
      <c r="P46" s="8" t="s">
        <v>237</v>
      </c>
      <c r="Q46" s="8" t="s">
        <v>5</v>
      </c>
    </row>
    <row r="47" spans="1:18" ht="17" thickBot="1" x14ac:dyDescent="0.25">
      <c r="A47">
        <v>46</v>
      </c>
      <c r="B47" s="19">
        <v>2.5659722222222225E-3</v>
      </c>
      <c r="C47" s="20">
        <v>2.6064814814814818E-3</v>
      </c>
      <c r="D47" s="20">
        <f t="shared" si="5"/>
        <v>4.0509259259259231E-5</v>
      </c>
      <c r="E47" s="4">
        <f t="shared" si="6"/>
        <v>197.70000000000002</v>
      </c>
      <c r="F47" s="4">
        <f t="shared" si="7"/>
        <v>201.20000000000002</v>
      </c>
      <c r="G47" s="23">
        <f t="shared" si="8"/>
        <v>3.4999999999999973</v>
      </c>
      <c r="H47" s="17" t="s">
        <v>274</v>
      </c>
      <c r="I47" s="46" t="s">
        <v>128</v>
      </c>
      <c r="J47" s="47" t="s">
        <v>482</v>
      </c>
      <c r="K47" s="46" t="s">
        <v>498</v>
      </c>
      <c r="L47" s="48" t="str">
        <f t="shared" si="9"/>
        <v>W,C</v>
      </c>
      <c r="M47" s="55"/>
      <c r="O47" s="8">
        <v>6.8999999999999915</v>
      </c>
      <c r="P47" s="8" t="s">
        <v>240</v>
      </c>
      <c r="Q47" s="8" t="s">
        <v>5</v>
      </c>
    </row>
    <row r="48" spans="1:18" ht="17" thickBot="1" x14ac:dyDescent="0.25">
      <c r="A48">
        <v>47</v>
      </c>
      <c r="B48" s="19">
        <v>2.6064814814814818E-3</v>
      </c>
      <c r="C48" s="20">
        <v>2.6296296296296293E-3</v>
      </c>
      <c r="D48" s="20">
        <f t="shared" si="5"/>
        <v>2.3148148148147574E-5</v>
      </c>
      <c r="E48" s="4">
        <f t="shared" si="6"/>
        <v>201.20000000000002</v>
      </c>
      <c r="F48" s="4">
        <f t="shared" si="7"/>
        <v>203.19999999999996</v>
      </c>
      <c r="G48" s="23">
        <f t="shared" si="8"/>
        <v>1.9999999999999505</v>
      </c>
      <c r="H48" s="17" t="s">
        <v>275</v>
      </c>
      <c r="I48" s="46" t="s">
        <v>495</v>
      </c>
      <c r="J48" s="47" t="s">
        <v>482</v>
      </c>
      <c r="K48" s="46" t="s">
        <v>498</v>
      </c>
      <c r="L48" s="48" t="str">
        <f t="shared" si="9"/>
        <v>Z,C</v>
      </c>
      <c r="M48" s="55"/>
      <c r="O48" s="8">
        <v>4.1000000000000032</v>
      </c>
      <c r="P48" s="8" t="s">
        <v>242</v>
      </c>
      <c r="Q48" s="8" t="s">
        <v>5</v>
      </c>
    </row>
    <row r="49" spans="1:17" ht="17" thickBot="1" x14ac:dyDescent="0.25">
      <c r="A49">
        <v>48</v>
      </c>
      <c r="B49" s="19">
        <v>2.6296296296296293E-3</v>
      </c>
      <c r="C49" s="20">
        <v>2.6307870370370369E-3</v>
      </c>
      <c r="D49" s="20">
        <f t="shared" si="5"/>
        <v>1.041666666666669E-4</v>
      </c>
      <c r="E49" s="4">
        <f t="shared" si="6"/>
        <v>203.19999999999996</v>
      </c>
      <c r="F49" s="4">
        <f t="shared" si="7"/>
        <v>203.29999999999998</v>
      </c>
      <c r="G49" s="23">
        <f t="shared" si="8"/>
        <v>9.0000000000000213</v>
      </c>
      <c r="H49" s="17" t="s">
        <v>276</v>
      </c>
      <c r="I49" s="46" t="s">
        <v>128</v>
      </c>
      <c r="J49" s="47" t="s">
        <v>490</v>
      </c>
      <c r="K49" s="46" t="s">
        <v>504</v>
      </c>
      <c r="L49" s="48" t="str">
        <f t="shared" si="9"/>
        <v>W,M</v>
      </c>
      <c r="M49" s="55"/>
      <c r="O49" s="8">
        <v>2.399999999999995</v>
      </c>
      <c r="P49" s="8" t="s">
        <v>246</v>
      </c>
      <c r="Q49" s="8" t="s">
        <v>5</v>
      </c>
    </row>
    <row r="50" spans="1:17" ht="17" thickBot="1" x14ac:dyDescent="0.25">
      <c r="A50">
        <v>49</v>
      </c>
      <c r="B50" s="19">
        <v>2.7337962962962962E-3</v>
      </c>
      <c r="C50" s="20">
        <v>2.7349537037037034E-3</v>
      </c>
      <c r="D50" s="20">
        <f t="shared" si="5"/>
        <v>2.0833333333333207E-5</v>
      </c>
      <c r="E50" s="4">
        <f t="shared" si="6"/>
        <v>212.2</v>
      </c>
      <c r="F50" s="4">
        <f t="shared" si="7"/>
        <v>212.29999999999998</v>
      </c>
      <c r="G50" s="23">
        <f t="shared" si="8"/>
        <v>1.7999999999999892</v>
      </c>
      <c r="H50" s="17" t="s">
        <v>277</v>
      </c>
      <c r="I50" s="46" t="s">
        <v>494</v>
      </c>
      <c r="J50" s="47" t="s">
        <v>9</v>
      </c>
      <c r="K50" s="46" t="s">
        <v>491</v>
      </c>
      <c r="L50" s="48" t="str">
        <f t="shared" si="9"/>
        <v>X,P</v>
      </c>
      <c r="M50" s="55"/>
      <c r="O50" s="8">
        <v>1.999999999999988</v>
      </c>
      <c r="P50" s="8" t="s">
        <v>254</v>
      </c>
      <c r="Q50" s="8" t="s">
        <v>5</v>
      </c>
    </row>
    <row r="51" spans="1:17" ht="17" thickBot="1" x14ac:dyDescent="0.25">
      <c r="A51">
        <v>50</v>
      </c>
      <c r="B51" s="19">
        <v>2.7546296296296294E-3</v>
      </c>
      <c r="C51" s="20">
        <v>2.7870370370370375E-3</v>
      </c>
      <c r="D51" s="20">
        <f t="shared" si="5"/>
        <v>3.2407407407408079E-5</v>
      </c>
      <c r="E51" s="4">
        <f t="shared" si="6"/>
        <v>213.99999999999997</v>
      </c>
      <c r="F51" s="4">
        <f t="shared" si="7"/>
        <v>216.80000000000004</v>
      </c>
      <c r="G51" s="23">
        <f t="shared" si="8"/>
        <v>2.800000000000058</v>
      </c>
      <c r="H51" s="17" t="s">
        <v>278</v>
      </c>
      <c r="I51" s="46" t="s">
        <v>14</v>
      </c>
      <c r="J51" s="47" t="s">
        <v>9</v>
      </c>
      <c r="K51" s="46" t="s">
        <v>491</v>
      </c>
      <c r="L51" s="48" t="str">
        <f t="shared" si="9"/>
        <v>ALL,P</v>
      </c>
      <c r="M51" s="55"/>
      <c r="O51" s="8">
        <v>1.999999999999988</v>
      </c>
      <c r="P51" s="8" t="s">
        <v>256</v>
      </c>
      <c r="Q51" s="8" t="s">
        <v>5</v>
      </c>
    </row>
    <row r="52" spans="1:17" ht="17" thickBot="1" x14ac:dyDescent="0.25">
      <c r="A52">
        <v>51</v>
      </c>
      <c r="B52" s="19">
        <v>2.7870370370370375E-3</v>
      </c>
      <c r="C52" s="20">
        <v>2.7881944444444443E-3</v>
      </c>
      <c r="D52" s="20">
        <f t="shared" si="5"/>
        <v>1.9675925925926024E-5</v>
      </c>
      <c r="E52" s="4">
        <f t="shared" si="6"/>
        <v>216.80000000000004</v>
      </c>
      <c r="F52" s="4">
        <f t="shared" si="7"/>
        <v>216.89999999999998</v>
      </c>
      <c r="G52" s="23">
        <f t="shared" si="8"/>
        <v>1.7000000000000084</v>
      </c>
      <c r="H52" s="17" t="s">
        <v>279</v>
      </c>
      <c r="I52" s="46" t="s">
        <v>128</v>
      </c>
      <c r="J52" s="47" t="s">
        <v>490</v>
      </c>
      <c r="K52" s="46" t="s">
        <v>504</v>
      </c>
      <c r="L52" s="48" t="str">
        <f t="shared" si="9"/>
        <v>W,M</v>
      </c>
      <c r="M52" s="55"/>
      <c r="O52" s="8">
        <v>3.599999999999997</v>
      </c>
      <c r="P52" s="8" t="s">
        <v>261</v>
      </c>
      <c r="Q52" s="8" t="s">
        <v>5</v>
      </c>
    </row>
    <row r="53" spans="1:17" ht="17" thickBot="1" x14ac:dyDescent="0.25">
      <c r="A53">
        <v>52</v>
      </c>
      <c r="B53" s="19">
        <v>2.8067129629629635E-3</v>
      </c>
      <c r="C53" s="20">
        <v>3.0069444444444445E-3</v>
      </c>
      <c r="D53" s="20">
        <f t="shared" si="5"/>
        <v>2.0023148148148092E-4</v>
      </c>
      <c r="E53" s="4">
        <f t="shared" si="6"/>
        <v>218.50000000000006</v>
      </c>
      <c r="F53" s="4">
        <f t="shared" si="7"/>
        <v>235.8</v>
      </c>
      <c r="G53" s="23">
        <f t="shared" si="8"/>
        <v>17.299999999999951</v>
      </c>
      <c r="H53" s="17" t="s">
        <v>280</v>
      </c>
      <c r="I53" s="46" t="s">
        <v>127</v>
      </c>
      <c r="J53" s="47" t="s">
        <v>462</v>
      </c>
      <c r="K53" s="46" t="s">
        <v>497</v>
      </c>
      <c r="L53" s="48" t="str">
        <f t="shared" si="9"/>
        <v>V,I</v>
      </c>
      <c r="M53" s="55"/>
      <c r="O53" s="8">
        <v>5.2000000000000064</v>
      </c>
      <c r="P53" s="8" t="s">
        <v>269</v>
      </c>
      <c r="Q53" s="8" t="s">
        <v>5</v>
      </c>
    </row>
    <row r="54" spans="1:17" ht="17" thickBot="1" x14ac:dyDescent="0.25">
      <c r="A54">
        <v>53</v>
      </c>
      <c r="B54" s="19">
        <v>3.0069444444444445E-3</v>
      </c>
      <c r="C54" s="20">
        <v>3.166666666666667E-3</v>
      </c>
      <c r="D54" s="20">
        <f t="shared" si="5"/>
        <v>1.5972222222222256E-4</v>
      </c>
      <c r="E54" s="4">
        <f t="shared" si="6"/>
        <v>235.8</v>
      </c>
      <c r="F54" s="4">
        <f t="shared" si="7"/>
        <v>249.60000000000002</v>
      </c>
      <c r="G54" s="23">
        <f t="shared" si="8"/>
        <v>13.800000000000029</v>
      </c>
      <c r="H54" s="17" t="s">
        <v>281</v>
      </c>
      <c r="I54" s="46" t="s">
        <v>493</v>
      </c>
      <c r="J54" s="47" t="s">
        <v>462</v>
      </c>
      <c r="K54" s="46" t="s">
        <v>497</v>
      </c>
      <c r="L54" s="48" t="str">
        <f t="shared" si="9"/>
        <v>Y,I</v>
      </c>
      <c r="M54" s="55"/>
      <c r="O54" s="8">
        <v>0.30000000000001692</v>
      </c>
      <c r="P54" s="8" t="s">
        <v>273</v>
      </c>
      <c r="Q54" s="8" t="s">
        <v>5</v>
      </c>
    </row>
    <row r="55" spans="1:17" ht="17" thickBot="1" x14ac:dyDescent="0.25">
      <c r="A55">
        <v>54</v>
      </c>
      <c r="B55" s="19">
        <v>3.166666666666667E-3</v>
      </c>
      <c r="C55" s="20">
        <v>3.216435185185185E-3</v>
      </c>
      <c r="D55" s="20">
        <f t="shared" si="5"/>
        <v>4.9768518518518001E-5</v>
      </c>
      <c r="E55" s="4">
        <f t="shared" si="6"/>
        <v>249.60000000000002</v>
      </c>
      <c r="F55" s="4">
        <f t="shared" si="7"/>
        <v>253.89999999999998</v>
      </c>
      <c r="G55" s="23">
        <f t="shared" si="8"/>
        <v>4.2999999999999554</v>
      </c>
      <c r="H55" s="17" t="s">
        <v>282</v>
      </c>
      <c r="I55" s="46" t="s">
        <v>495</v>
      </c>
      <c r="J55" s="47" t="s">
        <v>467</v>
      </c>
      <c r="K55" s="46" t="s">
        <v>499</v>
      </c>
      <c r="L55" s="48" t="str">
        <f t="shared" si="9"/>
        <v>Z,R</v>
      </c>
      <c r="M55" s="55"/>
      <c r="O55" s="8">
        <v>13.800000000000029</v>
      </c>
      <c r="P55" s="8" t="s">
        <v>281</v>
      </c>
      <c r="Q55" s="8" t="s">
        <v>5</v>
      </c>
    </row>
    <row r="56" spans="1:17" ht="17" thickBot="1" x14ac:dyDescent="0.25">
      <c r="A56">
        <v>55</v>
      </c>
      <c r="B56" s="19">
        <v>3.216435185185185E-3</v>
      </c>
      <c r="C56" s="20">
        <v>3.2384259259259258E-3</v>
      </c>
      <c r="D56" s="20">
        <f t="shared" si="5"/>
        <v>2.1990740740740825E-5</v>
      </c>
      <c r="E56" s="4">
        <f t="shared" si="6"/>
        <v>253.89999999999998</v>
      </c>
      <c r="F56" s="4">
        <f t="shared" si="7"/>
        <v>255.8</v>
      </c>
      <c r="G56" s="23">
        <f t="shared" si="8"/>
        <v>1.9000000000000072</v>
      </c>
      <c r="H56" s="17" t="s">
        <v>25</v>
      </c>
      <c r="I56" s="46" t="s">
        <v>493</v>
      </c>
      <c r="J56" s="47" t="s">
        <v>467</v>
      </c>
      <c r="K56" s="46" t="s">
        <v>499</v>
      </c>
      <c r="L56" s="48" t="str">
        <f t="shared" si="9"/>
        <v>Y,R</v>
      </c>
      <c r="M56" s="55"/>
      <c r="O56" s="8">
        <v>1.9000000000000072</v>
      </c>
      <c r="P56" s="8" t="s">
        <v>25</v>
      </c>
      <c r="Q56" s="8" t="s">
        <v>5</v>
      </c>
    </row>
    <row r="57" spans="1:17" ht="17" thickBot="1" x14ac:dyDescent="0.25">
      <c r="A57">
        <v>56</v>
      </c>
      <c r="B57" s="19">
        <v>3.2384259259259258E-3</v>
      </c>
      <c r="C57" s="20">
        <v>3.2395833333333335E-3</v>
      </c>
      <c r="D57" s="20">
        <f t="shared" si="5"/>
        <v>2.4305555555555625E-5</v>
      </c>
      <c r="E57" s="4">
        <f t="shared" si="6"/>
        <v>255.8</v>
      </c>
      <c r="F57" s="4">
        <f t="shared" si="7"/>
        <v>255.90000000000003</v>
      </c>
      <c r="G57" s="23">
        <f t="shared" si="8"/>
        <v>2.1000000000000059</v>
      </c>
      <c r="H57" s="17" t="s">
        <v>283</v>
      </c>
      <c r="I57" s="46" t="s">
        <v>128</v>
      </c>
      <c r="J57" s="47" t="s">
        <v>477</v>
      </c>
      <c r="K57" s="46" t="s">
        <v>498</v>
      </c>
      <c r="L57" s="48" t="str">
        <f t="shared" si="9"/>
        <v>W,C</v>
      </c>
      <c r="M57" s="55"/>
      <c r="O57" s="8">
        <v>1.0000000000000315</v>
      </c>
      <c r="P57" s="8" t="s">
        <v>287</v>
      </c>
      <c r="Q57" s="8" t="s">
        <v>5</v>
      </c>
    </row>
    <row r="58" spans="1:17" ht="17" thickBot="1" x14ac:dyDescent="0.25">
      <c r="A58">
        <v>57</v>
      </c>
      <c r="B58" s="19">
        <v>3.2627314814814815E-3</v>
      </c>
      <c r="C58" s="20">
        <v>3.3275462962962968E-3</v>
      </c>
      <c r="D58" s="20">
        <f t="shared" si="5"/>
        <v>6.481481481481529E-5</v>
      </c>
      <c r="E58" s="4">
        <f t="shared" si="6"/>
        <v>257.89999999999998</v>
      </c>
      <c r="F58" s="4">
        <f t="shared" si="7"/>
        <v>263.50000000000006</v>
      </c>
      <c r="G58" s="23">
        <f t="shared" si="8"/>
        <v>5.6000000000000414</v>
      </c>
      <c r="H58" s="17" t="s">
        <v>284</v>
      </c>
      <c r="I58" s="46" t="s">
        <v>495</v>
      </c>
      <c r="J58" s="47" t="s">
        <v>479</v>
      </c>
      <c r="K58" s="46" t="s">
        <v>498</v>
      </c>
      <c r="L58" s="48" t="str">
        <f t="shared" si="9"/>
        <v>Z,C</v>
      </c>
      <c r="M58" s="55"/>
      <c r="O58" s="8">
        <v>2.3999999999999853</v>
      </c>
      <c r="P58" s="8" t="s">
        <v>292</v>
      </c>
      <c r="Q58" s="8" t="s">
        <v>5</v>
      </c>
    </row>
    <row r="59" spans="1:17" ht="17" thickBot="1" x14ac:dyDescent="0.25">
      <c r="A59">
        <v>58</v>
      </c>
      <c r="B59" s="19">
        <v>3.3275462962962968E-3</v>
      </c>
      <c r="C59" s="20">
        <v>3.3287037037037035E-3</v>
      </c>
      <c r="D59" s="20">
        <f t="shared" si="5"/>
        <v>3.7037037037036813E-5</v>
      </c>
      <c r="E59" s="4">
        <f t="shared" si="6"/>
        <v>263.50000000000006</v>
      </c>
      <c r="F59" s="4">
        <f t="shared" si="7"/>
        <v>263.59999999999997</v>
      </c>
      <c r="G59" s="23">
        <f t="shared" si="8"/>
        <v>3.1999999999999806</v>
      </c>
      <c r="H59" s="77" t="s">
        <v>285</v>
      </c>
      <c r="I59" s="46" t="s">
        <v>128</v>
      </c>
      <c r="J59" s="47" t="s">
        <v>477</v>
      </c>
      <c r="K59" s="46" t="s">
        <v>498</v>
      </c>
      <c r="L59" s="48" t="str">
        <f t="shared" si="9"/>
        <v>W,C</v>
      </c>
      <c r="M59" s="55"/>
      <c r="O59" s="8">
        <v>0</v>
      </c>
      <c r="P59" s="8" t="s">
        <v>294</v>
      </c>
      <c r="Q59" s="8" t="s">
        <v>5</v>
      </c>
    </row>
    <row r="60" spans="1:17" ht="17" thickBot="1" x14ac:dyDescent="0.25">
      <c r="A60">
        <v>59</v>
      </c>
      <c r="B60" s="19">
        <v>3.3645833333333336E-3</v>
      </c>
      <c r="C60" s="20">
        <v>3.3935185185185184E-3</v>
      </c>
      <c r="D60" s="20">
        <f t="shared" si="5"/>
        <v>2.8935185185184793E-5</v>
      </c>
      <c r="E60" s="4">
        <f t="shared" si="6"/>
        <v>266.70000000000005</v>
      </c>
      <c r="F60" s="4">
        <f t="shared" si="7"/>
        <v>269.2</v>
      </c>
      <c r="G60" s="23">
        <f t="shared" si="8"/>
        <v>2.4999999999999662</v>
      </c>
      <c r="H60" s="17" t="s">
        <v>286</v>
      </c>
      <c r="I60" s="46" t="s">
        <v>127</v>
      </c>
      <c r="J60" s="47" t="s">
        <v>479</v>
      </c>
      <c r="K60" s="46" t="s">
        <v>498</v>
      </c>
      <c r="L60" s="48" t="str">
        <f t="shared" si="9"/>
        <v>V,C</v>
      </c>
      <c r="M60" s="55"/>
      <c r="O60" s="8">
        <v>4.1000000000000316</v>
      </c>
      <c r="P60" s="8" t="s">
        <v>25</v>
      </c>
      <c r="Q60" s="8" t="s">
        <v>5</v>
      </c>
    </row>
    <row r="61" spans="1:17" ht="17" thickBot="1" x14ac:dyDescent="0.25">
      <c r="A61">
        <v>60</v>
      </c>
      <c r="B61" s="19">
        <v>3.3935185185185184E-3</v>
      </c>
      <c r="C61" s="20">
        <v>3.4050925925925928E-3</v>
      </c>
      <c r="D61" s="20">
        <f t="shared" si="5"/>
        <v>1.1574074074074438E-5</v>
      </c>
      <c r="E61" s="4">
        <f t="shared" si="6"/>
        <v>269.2</v>
      </c>
      <c r="F61" s="4">
        <f t="shared" si="7"/>
        <v>270.20000000000005</v>
      </c>
      <c r="G61" s="23">
        <f t="shared" si="8"/>
        <v>1.0000000000000315</v>
      </c>
      <c r="H61" s="17" t="s">
        <v>287</v>
      </c>
      <c r="I61" s="46" t="s">
        <v>493</v>
      </c>
      <c r="J61" s="47" t="s">
        <v>475</v>
      </c>
      <c r="K61" s="46" t="s">
        <v>498</v>
      </c>
      <c r="L61" s="48" t="str">
        <f t="shared" si="9"/>
        <v>Y,C</v>
      </c>
      <c r="M61" s="55"/>
      <c r="O61" s="8">
        <v>6.2</v>
      </c>
      <c r="P61" s="8" t="s">
        <v>309</v>
      </c>
      <c r="Q61" s="8" t="s">
        <v>5</v>
      </c>
    </row>
    <row r="62" spans="1:17" ht="17" thickBot="1" x14ac:dyDescent="0.25">
      <c r="A62">
        <v>61</v>
      </c>
      <c r="B62" s="19">
        <v>3.4050925925925928E-3</v>
      </c>
      <c r="C62" s="20">
        <v>3.452546296296296E-3</v>
      </c>
      <c r="D62" s="20">
        <f t="shared" si="5"/>
        <v>4.74537037037032E-5</v>
      </c>
      <c r="E62" s="4">
        <f t="shared" si="6"/>
        <v>270.20000000000005</v>
      </c>
      <c r="F62" s="4">
        <f t="shared" si="7"/>
        <v>274.29999999999995</v>
      </c>
      <c r="G62" s="23">
        <f t="shared" si="8"/>
        <v>4.0999999999999561</v>
      </c>
      <c r="H62" s="17" t="s">
        <v>288</v>
      </c>
      <c r="I62" s="46" t="s">
        <v>128</v>
      </c>
      <c r="J62" s="47" t="s">
        <v>479</v>
      </c>
      <c r="K62" s="46" t="s">
        <v>498</v>
      </c>
      <c r="L62" s="48" t="str">
        <f t="shared" si="9"/>
        <v>W,C</v>
      </c>
      <c r="M62" s="55"/>
      <c r="O62" s="8">
        <v>1.5000000000000098</v>
      </c>
      <c r="P62" s="8" t="s">
        <v>311</v>
      </c>
      <c r="Q62" s="8" t="s">
        <v>5</v>
      </c>
    </row>
    <row r="63" spans="1:17" ht="17" thickBot="1" x14ac:dyDescent="0.25">
      <c r="A63">
        <v>62</v>
      </c>
      <c r="B63" s="19">
        <v>3.452546296296296E-3</v>
      </c>
      <c r="C63" s="20">
        <v>3.4537037037037036E-3</v>
      </c>
      <c r="D63" s="20">
        <f t="shared" si="5"/>
        <v>5.439814814814847E-5</v>
      </c>
      <c r="E63" s="4">
        <f t="shared" si="6"/>
        <v>274.29999999999995</v>
      </c>
      <c r="F63" s="4">
        <f t="shared" si="7"/>
        <v>274.39999999999998</v>
      </c>
      <c r="G63" s="23">
        <f t="shared" si="8"/>
        <v>4.7000000000000277</v>
      </c>
      <c r="H63" s="17" t="s">
        <v>289</v>
      </c>
      <c r="I63" s="46" t="s">
        <v>127</v>
      </c>
      <c r="J63" s="47" t="s">
        <v>479</v>
      </c>
      <c r="K63" s="46" t="s">
        <v>498</v>
      </c>
      <c r="L63" s="48" t="str">
        <f t="shared" si="9"/>
        <v>V,C</v>
      </c>
      <c r="M63" s="55"/>
      <c r="O63" s="8">
        <v>2.5999999999999468</v>
      </c>
      <c r="P63" s="8" t="s">
        <v>312</v>
      </c>
      <c r="Q63" s="8" t="s">
        <v>5</v>
      </c>
    </row>
    <row r="64" spans="1:17" ht="17" thickBot="1" x14ac:dyDescent="0.25">
      <c r="A64">
        <v>63</v>
      </c>
      <c r="B64" s="19">
        <v>3.5069444444444445E-3</v>
      </c>
      <c r="C64" s="20">
        <v>3.5601851851851853E-3</v>
      </c>
      <c r="D64" s="20">
        <f t="shared" si="5"/>
        <v>5.3240740740740852E-5</v>
      </c>
      <c r="E64" s="4">
        <f t="shared" si="6"/>
        <v>279</v>
      </c>
      <c r="F64" s="4">
        <f t="shared" si="7"/>
        <v>283.60000000000002</v>
      </c>
      <c r="G64" s="23">
        <f t="shared" si="8"/>
        <v>4.6000000000000094</v>
      </c>
      <c r="H64" s="17" t="s">
        <v>290</v>
      </c>
      <c r="I64" s="46" t="s">
        <v>495</v>
      </c>
      <c r="J64" s="47" t="s">
        <v>9</v>
      </c>
      <c r="K64" s="46" t="s">
        <v>491</v>
      </c>
      <c r="L64" s="48" t="str">
        <f t="shared" si="9"/>
        <v>Z,P</v>
      </c>
      <c r="M64" s="55"/>
      <c r="O64" s="8">
        <v>6.5000000000000169</v>
      </c>
      <c r="P64" s="8" t="s">
        <v>319</v>
      </c>
      <c r="Q64" s="8" t="s">
        <v>5</v>
      </c>
    </row>
    <row r="65" spans="1:18" ht="17" thickBot="1" x14ac:dyDescent="0.25">
      <c r="A65">
        <v>64</v>
      </c>
      <c r="B65" s="19">
        <v>3.5601851851851853E-3</v>
      </c>
      <c r="C65" s="20">
        <v>3.5972222222222221E-3</v>
      </c>
      <c r="D65" s="20">
        <f t="shared" si="5"/>
        <v>3.7037037037036813E-5</v>
      </c>
      <c r="E65" s="4">
        <f t="shared" si="6"/>
        <v>283.60000000000002</v>
      </c>
      <c r="F65" s="4">
        <f t="shared" si="7"/>
        <v>286.8</v>
      </c>
      <c r="G65" s="23">
        <f t="shared" si="8"/>
        <v>3.1999999999999806</v>
      </c>
      <c r="H65" s="17" t="s">
        <v>291</v>
      </c>
      <c r="I65" s="46" t="s">
        <v>127</v>
      </c>
      <c r="J65" s="47" t="s">
        <v>462</v>
      </c>
      <c r="K65" s="46" t="s">
        <v>497</v>
      </c>
      <c r="L65" s="48" t="str">
        <f t="shared" si="9"/>
        <v>V,I</v>
      </c>
      <c r="M65" s="55"/>
      <c r="O65" s="8">
        <v>2.3999999999999853</v>
      </c>
      <c r="P65" s="8" t="s">
        <v>320</v>
      </c>
      <c r="Q65" s="8" t="s">
        <v>5</v>
      </c>
    </row>
    <row r="66" spans="1:18" ht="17" thickBot="1" x14ac:dyDescent="0.25">
      <c r="A66">
        <v>65</v>
      </c>
      <c r="B66" s="19">
        <v>3.5972222222222221E-3</v>
      </c>
      <c r="C66" s="20">
        <v>3.6249999999999998E-3</v>
      </c>
      <c r="D66" s="20">
        <f t="shared" ref="D66:D97" si="10">SUM(B67-B66)</f>
        <v>2.777777777777761E-5</v>
      </c>
      <c r="E66" s="4">
        <f t="shared" ref="E66:E97" si="11">SUM(B66*86400)-24</f>
        <v>286.8</v>
      </c>
      <c r="F66" s="4">
        <f t="shared" ref="F66:F97" si="12">SUM(C66*86400)-24</f>
        <v>289.2</v>
      </c>
      <c r="G66" s="23">
        <f t="shared" ref="G66:G97" si="13">SUM(D66*86400)</f>
        <v>2.3999999999999853</v>
      </c>
      <c r="H66" s="17" t="s">
        <v>292</v>
      </c>
      <c r="I66" s="46" t="s">
        <v>493</v>
      </c>
      <c r="J66" s="47" t="s">
        <v>467</v>
      </c>
      <c r="K66" s="46" t="s">
        <v>499</v>
      </c>
      <c r="L66" s="48" t="str">
        <f t="shared" ref="L66:L97" si="14">CONCATENATE(I66,",", K66)</f>
        <v>Y,R</v>
      </c>
      <c r="M66" s="55"/>
      <c r="O66" s="8">
        <v>3.4000000000000168</v>
      </c>
      <c r="P66" s="8" t="s">
        <v>243</v>
      </c>
      <c r="Q66" s="8" t="s">
        <v>5</v>
      </c>
    </row>
    <row r="67" spans="1:18" ht="17" thickBot="1" x14ac:dyDescent="0.25">
      <c r="A67">
        <v>66</v>
      </c>
      <c r="B67" s="19">
        <v>3.6249999999999998E-3</v>
      </c>
      <c r="C67" s="20">
        <v>3.6597222222222222E-3</v>
      </c>
      <c r="D67" s="20">
        <f t="shared" si="10"/>
        <v>3.4722222222222446E-5</v>
      </c>
      <c r="E67" s="4">
        <f t="shared" si="11"/>
        <v>289.2</v>
      </c>
      <c r="F67" s="4">
        <f t="shared" si="12"/>
        <v>292.2</v>
      </c>
      <c r="G67" s="23">
        <f t="shared" si="13"/>
        <v>3.0000000000000195</v>
      </c>
      <c r="H67" s="17" t="s">
        <v>293</v>
      </c>
      <c r="I67" s="46" t="s">
        <v>127</v>
      </c>
      <c r="J67" s="47" t="s">
        <v>462</v>
      </c>
      <c r="K67" s="46" t="s">
        <v>497</v>
      </c>
      <c r="L67" s="48" t="str">
        <f t="shared" si="14"/>
        <v>V,I</v>
      </c>
      <c r="M67" s="55"/>
      <c r="O67" s="8">
        <v>1.6000000000001402</v>
      </c>
      <c r="P67" s="8" t="s">
        <v>322</v>
      </c>
      <c r="Q67" s="8" t="s">
        <v>5</v>
      </c>
    </row>
    <row r="68" spans="1:18" ht="17" thickBot="1" x14ac:dyDescent="0.25">
      <c r="A68">
        <v>67</v>
      </c>
      <c r="B68" s="19">
        <v>3.6597222222222222E-3</v>
      </c>
      <c r="C68" s="20">
        <v>3.6608796296296298E-3</v>
      </c>
      <c r="D68" s="20">
        <f t="shared" si="10"/>
        <v>0</v>
      </c>
      <c r="E68" s="4">
        <f t="shared" si="11"/>
        <v>292.2</v>
      </c>
      <c r="F68" s="4">
        <f t="shared" si="12"/>
        <v>292.3</v>
      </c>
      <c r="G68" s="23">
        <f t="shared" si="13"/>
        <v>0</v>
      </c>
      <c r="H68" s="17" t="s">
        <v>506</v>
      </c>
      <c r="I68" s="46" t="s">
        <v>493</v>
      </c>
      <c r="J68" s="47" t="s">
        <v>462</v>
      </c>
      <c r="K68" s="46" t="s">
        <v>497</v>
      </c>
      <c r="L68" s="48" t="str">
        <f t="shared" si="14"/>
        <v>Y,I</v>
      </c>
      <c r="M68" s="55"/>
      <c r="O68" s="8">
        <v>8.5000000000000053</v>
      </c>
      <c r="P68" s="8" t="s">
        <v>324</v>
      </c>
      <c r="Q68" s="8" t="s">
        <v>5</v>
      </c>
    </row>
    <row r="69" spans="1:18" ht="17" thickBot="1" x14ac:dyDescent="0.25">
      <c r="A69">
        <v>68</v>
      </c>
      <c r="B69" s="19">
        <v>3.6597222222222222E-3</v>
      </c>
      <c r="C69" s="20">
        <v>3.8240740740740739E-3</v>
      </c>
      <c r="D69" s="20">
        <f t="shared" si="10"/>
        <v>1.6435185185185172E-4</v>
      </c>
      <c r="E69" s="4">
        <f t="shared" si="11"/>
        <v>292.2</v>
      </c>
      <c r="F69" s="4">
        <f t="shared" si="12"/>
        <v>306.39999999999998</v>
      </c>
      <c r="G69" s="23">
        <f t="shared" si="13"/>
        <v>14.199999999999989</v>
      </c>
      <c r="H69" s="17" t="s">
        <v>295</v>
      </c>
      <c r="I69" s="46" t="s">
        <v>14</v>
      </c>
      <c r="J69" s="47" t="s">
        <v>490</v>
      </c>
      <c r="K69" s="46" t="s">
        <v>504</v>
      </c>
      <c r="L69" s="48" t="str">
        <f t="shared" si="14"/>
        <v>ALL,M</v>
      </c>
      <c r="M69" s="55"/>
      <c r="O69" s="8">
        <v>10.300000000000031</v>
      </c>
      <c r="P69" s="8" t="s">
        <v>326</v>
      </c>
      <c r="Q69" s="8" t="s">
        <v>5</v>
      </c>
    </row>
    <row r="70" spans="1:18" ht="17" thickBot="1" x14ac:dyDescent="0.25">
      <c r="A70">
        <v>69</v>
      </c>
      <c r="B70" s="19">
        <v>3.8240740740740739E-3</v>
      </c>
      <c r="C70" s="20">
        <v>3.8784722222222224E-3</v>
      </c>
      <c r="D70" s="20">
        <f t="shared" si="10"/>
        <v>5.439814814814847E-5</v>
      </c>
      <c r="E70" s="4">
        <f t="shared" si="11"/>
        <v>306.39999999999998</v>
      </c>
      <c r="F70" s="4">
        <f t="shared" si="12"/>
        <v>311.10000000000002</v>
      </c>
      <c r="G70" s="23">
        <f t="shared" si="13"/>
        <v>4.7000000000000277</v>
      </c>
      <c r="H70" s="17" t="s">
        <v>193</v>
      </c>
      <c r="I70" s="46" t="s">
        <v>127</v>
      </c>
      <c r="J70" s="47" t="s">
        <v>460</v>
      </c>
      <c r="K70" s="46" t="s">
        <v>497</v>
      </c>
      <c r="L70" s="48" t="str">
        <f t="shared" si="14"/>
        <v>V,I</v>
      </c>
      <c r="M70" s="55"/>
      <c r="O70" s="8">
        <v>2.0000000000000631</v>
      </c>
      <c r="P70" s="8" t="s">
        <v>329</v>
      </c>
      <c r="Q70" s="8" t="s">
        <v>5</v>
      </c>
    </row>
    <row r="71" spans="1:18" ht="17" thickBot="1" x14ac:dyDescent="0.25">
      <c r="A71">
        <v>70</v>
      </c>
      <c r="B71" s="19">
        <v>3.8784722222222224E-3</v>
      </c>
      <c r="C71" s="20">
        <v>4.2407407407407402E-3</v>
      </c>
      <c r="D71" s="20">
        <f t="shared" si="10"/>
        <v>3.6226851851851784E-4</v>
      </c>
      <c r="E71" s="4">
        <f t="shared" si="11"/>
        <v>311.10000000000002</v>
      </c>
      <c r="F71" s="4">
        <f t="shared" si="12"/>
        <v>342.4</v>
      </c>
      <c r="G71" s="23">
        <f t="shared" si="13"/>
        <v>31.29999999999994</v>
      </c>
      <c r="H71" s="17" t="s">
        <v>296</v>
      </c>
      <c r="I71" s="46" t="s">
        <v>14</v>
      </c>
      <c r="J71" s="47" t="s">
        <v>490</v>
      </c>
      <c r="K71" s="46" t="s">
        <v>504</v>
      </c>
      <c r="L71" s="48" t="str">
        <f t="shared" si="14"/>
        <v>ALL,M</v>
      </c>
      <c r="M71" s="55"/>
      <c r="O71" s="8">
        <v>1.0000000000000315</v>
      </c>
      <c r="P71" s="8" t="s">
        <v>330</v>
      </c>
      <c r="Q71" s="8" t="s">
        <v>5</v>
      </c>
    </row>
    <row r="72" spans="1:18" ht="17" thickBot="1" x14ac:dyDescent="0.25">
      <c r="A72">
        <v>71</v>
      </c>
      <c r="B72" s="19">
        <v>4.2407407407407402E-3</v>
      </c>
      <c r="C72" s="20">
        <v>4.2418981481481483E-3</v>
      </c>
      <c r="D72" s="20">
        <f t="shared" si="10"/>
        <v>4.7453703703704067E-5</v>
      </c>
      <c r="E72" s="4">
        <f t="shared" si="11"/>
        <v>342.4</v>
      </c>
      <c r="F72" s="4">
        <f t="shared" si="12"/>
        <v>342.5</v>
      </c>
      <c r="G72" s="23">
        <f t="shared" si="13"/>
        <v>4.1000000000000316</v>
      </c>
      <c r="H72" s="17" t="s">
        <v>297</v>
      </c>
      <c r="I72" s="46" t="s">
        <v>128</v>
      </c>
      <c r="J72" s="47" t="s">
        <v>479</v>
      </c>
      <c r="K72" s="46" t="s">
        <v>498</v>
      </c>
      <c r="L72" s="48" t="str">
        <f t="shared" si="14"/>
        <v>W,C</v>
      </c>
      <c r="M72" s="55"/>
      <c r="O72" s="8">
        <v>1.999999999999988</v>
      </c>
      <c r="P72" s="8" t="s">
        <v>334</v>
      </c>
      <c r="Q72" s="8" t="s">
        <v>5</v>
      </c>
    </row>
    <row r="73" spans="1:18" ht="17" thickBot="1" x14ac:dyDescent="0.25">
      <c r="A73">
        <v>72</v>
      </c>
      <c r="B73" s="19">
        <v>4.2881944444444443E-3</v>
      </c>
      <c r="C73" s="20">
        <v>4.3124999999999995E-3</v>
      </c>
      <c r="D73" s="20">
        <f t="shared" si="10"/>
        <v>2.4305555555555192E-5</v>
      </c>
      <c r="E73" s="4">
        <f t="shared" si="11"/>
        <v>346.5</v>
      </c>
      <c r="F73" s="4">
        <f t="shared" si="12"/>
        <v>348.59999999999997</v>
      </c>
      <c r="G73" s="23">
        <f t="shared" si="13"/>
        <v>2.0999999999999686</v>
      </c>
      <c r="H73" s="17" t="s">
        <v>25</v>
      </c>
      <c r="I73" s="46" t="s">
        <v>495</v>
      </c>
      <c r="J73" s="47" t="s">
        <v>479</v>
      </c>
      <c r="K73" s="46" t="s">
        <v>498</v>
      </c>
      <c r="L73" s="48" t="str">
        <f t="shared" si="14"/>
        <v>Z,C</v>
      </c>
      <c r="M73" s="55"/>
      <c r="O73" s="8">
        <v>4.6000000000000094</v>
      </c>
      <c r="P73" s="8" t="s">
        <v>338</v>
      </c>
      <c r="Q73" s="8" t="s">
        <v>5</v>
      </c>
      <c r="R73">
        <f>SUM(O46:O73)</f>
        <v>102.8000000000003</v>
      </c>
    </row>
    <row r="74" spans="1:18" ht="17" thickBot="1" x14ac:dyDescent="0.25">
      <c r="A74">
        <v>73</v>
      </c>
      <c r="B74" s="19">
        <v>4.3124999999999995E-3</v>
      </c>
      <c r="C74" s="20">
        <v>4.3692129629629628E-3</v>
      </c>
      <c r="D74" s="20">
        <f t="shared" si="10"/>
        <v>5.671296296296327E-5</v>
      </c>
      <c r="E74" s="4">
        <f t="shared" si="11"/>
        <v>348.59999999999997</v>
      </c>
      <c r="F74" s="4">
        <f t="shared" si="12"/>
        <v>353.5</v>
      </c>
      <c r="G74" s="23">
        <f t="shared" si="13"/>
        <v>4.900000000000027</v>
      </c>
      <c r="H74" s="17" t="s">
        <v>298</v>
      </c>
      <c r="I74" s="46" t="s">
        <v>127</v>
      </c>
      <c r="J74" s="47" t="s">
        <v>479</v>
      </c>
      <c r="K74" s="46" t="s">
        <v>498</v>
      </c>
      <c r="L74" s="48" t="str">
        <f t="shared" si="14"/>
        <v>V,C</v>
      </c>
      <c r="M74" s="55"/>
      <c r="O74" s="8">
        <v>3.899999999999995</v>
      </c>
      <c r="P74" s="8" t="s">
        <v>238</v>
      </c>
      <c r="Q74" s="8" t="s">
        <v>9</v>
      </c>
    </row>
    <row r="75" spans="1:18" ht="17" thickBot="1" x14ac:dyDescent="0.25">
      <c r="A75">
        <v>74</v>
      </c>
      <c r="B75" s="19">
        <v>4.3692129629629628E-3</v>
      </c>
      <c r="C75" s="20">
        <v>4.3819444444444444E-3</v>
      </c>
      <c r="D75" s="20">
        <f t="shared" si="10"/>
        <v>4.7453703703704067E-5</v>
      </c>
      <c r="E75" s="4">
        <f t="shared" si="11"/>
        <v>353.5</v>
      </c>
      <c r="F75" s="4">
        <f t="shared" si="12"/>
        <v>354.6</v>
      </c>
      <c r="G75" s="23">
        <f t="shared" si="13"/>
        <v>4.1000000000000316</v>
      </c>
      <c r="H75" s="17" t="s">
        <v>25</v>
      </c>
      <c r="I75" s="46" t="s">
        <v>493</v>
      </c>
      <c r="J75" s="47" t="s">
        <v>479</v>
      </c>
      <c r="K75" s="46" t="s">
        <v>498</v>
      </c>
      <c r="L75" s="48" t="str">
        <f t="shared" si="14"/>
        <v>Y,C</v>
      </c>
      <c r="M75" s="55"/>
      <c r="O75" s="8">
        <v>2.6000000000000032</v>
      </c>
      <c r="P75" s="8" t="s">
        <v>241</v>
      </c>
      <c r="Q75" s="8" t="s">
        <v>9</v>
      </c>
    </row>
    <row r="76" spans="1:18" ht="17" thickBot="1" x14ac:dyDescent="0.25">
      <c r="A76">
        <v>75</v>
      </c>
      <c r="B76" s="19">
        <v>4.4166666666666668E-3</v>
      </c>
      <c r="C76" s="20">
        <v>4.417824074074074E-3</v>
      </c>
      <c r="D76" s="20">
        <f t="shared" si="10"/>
        <v>3.3564814814814395E-5</v>
      </c>
      <c r="E76" s="4">
        <f t="shared" si="11"/>
        <v>357.6</v>
      </c>
      <c r="F76" s="4">
        <f t="shared" si="12"/>
        <v>357.7</v>
      </c>
      <c r="G76" s="23">
        <f t="shared" si="13"/>
        <v>2.8999999999999639</v>
      </c>
      <c r="H76" s="17" t="s">
        <v>299</v>
      </c>
      <c r="I76" s="46" t="s">
        <v>494</v>
      </c>
      <c r="J76" s="47" t="s">
        <v>479</v>
      </c>
      <c r="K76" s="46" t="s">
        <v>498</v>
      </c>
      <c r="L76" s="48" t="str">
        <f t="shared" si="14"/>
        <v>X,C</v>
      </c>
      <c r="M76" s="55"/>
      <c r="O76" s="8">
        <v>1.6999999999999897</v>
      </c>
      <c r="P76" s="8" t="s">
        <v>249</v>
      </c>
      <c r="Q76" s="8" t="s">
        <v>9</v>
      </c>
    </row>
    <row r="77" spans="1:18" ht="17" thickBot="1" x14ac:dyDescent="0.25">
      <c r="A77">
        <v>76</v>
      </c>
      <c r="B77" s="19">
        <v>4.4502314814814812E-3</v>
      </c>
      <c r="C77" s="20">
        <v>4.4537037037037036E-3</v>
      </c>
      <c r="D77" s="20">
        <f t="shared" si="10"/>
        <v>3.4722222222224181E-6</v>
      </c>
      <c r="E77" s="4">
        <f t="shared" si="11"/>
        <v>360.5</v>
      </c>
      <c r="F77" s="4">
        <f t="shared" si="12"/>
        <v>360.8</v>
      </c>
      <c r="G77" s="23">
        <f t="shared" si="13"/>
        <v>0.30000000000001692</v>
      </c>
      <c r="H77" s="17" t="s">
        <v>300</v>
      </c>
      <c r="I77" s="46" t="s">
        <v>128</v>
      </c>
      <c r="J77" s="47" t="s">
        <v>479</v>
      </c>
      <c r="K77" s="46" t="s">
        <v>498</v>
      </c>
      <c r="L77" s="48" t="str">
        <f t="shared" si="14"/>
        <v>W,C</v>
      </c>
      <c r="M77" s="55"/>
      <c r="O77" s="8">
        <v>2.3000000000000047</v>
      </c>
      <c r="P77" s="8" t="s">
        <v>252</v>
      </c>
      <c r="Q77" s="8" t="s">
        <v>9</v>
      </c>
    </row>
    <row r="78" spans="1:18" ht="17" thickBot="1" x14ac:dyDescent="0.25">
      <c r="A78">
        <v>77</v>
      </c>
      <c r="B78" s="19">
        <v>4.4537037037037036E-3</v>
      </c>
      <c r="C78" s="20">
        <v>4.6296296296296302E-3</v>
      </c>
      <c r="D78" s="20">
        <f t="shared" si="10"/>
        <v>1.8402777777777775E-4</v>
      </c>
      <c r="E78" s="4">
        <f t="shared" si="11"/>
        <v>360.8</v>
      </c>
      <c r="F78" s="4">
        <f t="shared" si="12"/>
        <v>376.00000000000006</v>
      </c>
      <c r="G78" s="23">
        <f t="shared" si="13"/>
        <v>15.899999999999997</v>
      </c>
      <c r="H78" s="17" t="s">
        <v>301</v>
      </c>
      <c r="I78" s="46" t="s">
        <v>494</v>
      </c>
      <c r="J78" s="47" t="s">
        <v>479</v>
      </c>
      <c r="K78" s="46" t="s">
        <v>498</v>
      </c>
      <c r="L78" s="48" t="str">
        <f t="shared" si="14"/>
        <v>X,C</v>
      </c>
      <c r="M78" s="55"/>
      <c r="O78" s="8">
        <v>1.1000000000000121</v>
      </c>
      <c r="P78" s="8" t="s">
        <v>260</v>
      </c>
      <c r="Q78" s="8" t="s">
        <v>9</v>
      </c>
    </row>
    <row r="79" spans="1:18" ht="17" thickBot="1" x14ac:dyDescent="0.25">
      <c r="A79">
        <v>78</v>
      </c>
      <c r="B79" s="19">
        <v>4.6377314814814814E-3</v>
      </c>
      <c r="C79" s="20">
        <v>4.6863425925925926E-3</v>
      </c>
      <c r="D79" s="20">
        <f t="shared" si="10"/>
        <v>4.8611111111111251E-5</v>
      </c>
      <c r="E79" s="4">
        <f t="shared" si="11"/>
        <v>376.7</v>
      </c>
      <c r="F79" s="4">
        <f t="shared" si="12"/>
        <v>380.9</v>
      </c>
      <c r="G79" s="23">
        <f t="shared" si="13"/>
        <v>4.2000000000000117</v>
      </c>
      <c r="H79" s="17" t="s">
        <v>302</v>
      </c>
      <c r="I79" s="46" t="s">
        <v>128</v>
      </c>
      <c r="J79" s="47" t="s">
        <v>482</v>
      </c>
      <c r="K79" s="46" t="s">
        <v>498</v>
      </c>
      <c r="L79" s="48" t="str">
        <f t="shared" si="14"/>
        <v>W,C</v>
      </c>
      <c r="M79" s="55"/>
      <c r="O79" s="8">
        <v>3.2999999999999798</v>
      </c>
      <c r="P79" s="8" t="s">
        <v>263</v>
      </c>
      <c r="Q79" s="8" t="s">
        <v>9</v>
      </c>
    </row>
    <row r="80" spans="1:18" ht="17" thickBot="1" x14ac:dyDescent="0.25">
      <c r="A80">
        <v>79</v>
      </c>
      <c r="B80" s="19">
        <v>4.6863425925925926E-3</v>
      </c>
      <c r="C80" s="20">
        <v>4.7280092592592591E-3</v>
      </c>
      <c r="D80" s="20">
        <f t="shared" si="10"/>
        <v>4.1666666666666415E-5</v>
      </c>
      <c r="E80" s="4">
        <f t="shared" si="11"/>
        <v>380.9</v>
      </c>
      <c r="F80" s="4">
        <f t="shared" si="12"/>
        <v>384.5</v>
      </c>
      <c r="G80" s="23">
        <f t="shared" si="13"/>
        <v>3.5999999999999783</v>
      </c>
      <c r="H80" s="17" t="s">
        <v>303</v>
      </c>
      <c r="I80" s="46" t="s">
        <v>127</v>
      </c>
      <c r="J80" s="47" t="s">
        <v>475</v>
      </c>
      <c r="K80" s="46" t="s">
        <v>498</v>
      </c>
      <c r="L80" s="48" t="str">
        <f t="shared" si="14"/>
        <v>V,C</v>
      </c>
      <c r="M80" s="55"/>
      <c r="O80" s="8">
        <v>3.0000000000000195</v>
      </c>
      <c r="P80" s="8" t="s">
        <v>270</v>
      </c>
      <c r="Q80" s="8" t="s">
        <v>9</v>
      </c>
    </row>
    <row r="81" spans="1:17" ht="17" thickBot="1" x14ac:dyDescent="0.25">
      <c r="A81">
        <v>80</v>
      </c>
      <c r="B81" s="19">
        <v>4.7280092592592591E-3</v>
      </c>
      <c r="C81" s="20">
        <v>4.7314814814814815E-3</v>
      </c>
      <c r="D81" s="20">
        <f t="shared" si="10"/>
        <v>3.4722222222224181E-6</v>
      </c>
      <c r="E81" s="4">
        <f t="shared" si="11"/>
        <v>384.5</v>
      </c>
      <c r="F81" s="4">
        <f t="shared" si="12"/>
        <v>384.8</v>
      </c>
      <c r="G81" s="23">
        <f t="shared" si="13"/>
        <v>0.30000000000001692</v>
      </c>
      <c r="H81" s="17" t="s">
        <v>304</v>
      </c>
      <c r="I81" s="46" t="s">
        <v>494</v>
      </c>
      <c r="J81" s="47" t="s">
        <v>479</v>
      </c>
      <c r="K81" s="46" t="s">
        <v>498</v>
      </c>
      <c r="L81" s="48" t="str">
        <f t="shared" si="14"/>
        <v>X,C</v>
      </c>
      <c r="M81" s="55"/>
      <c r="O81" s="8">
        <v>1.7000000000000084</v>
      </c>
      <c r="P81" s="8" t="s">
        <v>272</v>
      </c>
      <c r="Q81" s="8" t="s">
        <v>9</v>
      </c>
    </row>
    <row r="82" spans="1:17" ht="17" thickBot="1" x14ac:dyDescent="0.25">
      <c r="A82">
        <v>81</v>
      </c>
      <c r="B82" s="19">
        <v>4.7314814814814815E-3</v>
      </c>
      <c r="C82" s="20">
        <v>4.7326388888888887E-3</v>
      </c>
      <c r="D82" s="20">
        <f t="shared" si="10"/>
        <v>6.0185185185185688E-5</v>
      </c>
      <c r="E82" s="4">
        <f t="shared" si="11"/>
        <v>384.8</v>
      </c>
      <c r="F82" s="4">
        <f t="shared" si="12"/>
        <v>384.9</v>
      </c>
      <c r="G82" s="23">
        <f t="shared" si="13"/>
        <v>5.2000000000000437</v>
      </c>
      <c r="H82" s="17" t="s">
        <v>305</v>
      </c>
      <c r="I82" s="46" t="s">
        <v>127</v>
      </c>
      <c r="J82" s="47" t="s">
        <v>471</v>
      </c>
      <c r="K82" s="46" t="s">
        <v>499</v>
      </c>
      <c r="L82" s="48" t="str">
        <f t="shared" si="14"/>
        <v>V,R</v>
      </c>
      <c r="M82" s="55"/>
      <c r="O82" s="8">
        <v>3.4999999999999973</v>
      </c>
      <c r="P82" s="8" t="s">
        <v>274</v>
      </c>
      <c r="Q82" s="8" t="s">
        <v>9</v>
      </c>
    </row>
    <row r="83" spans="1:17" ht="17" thickBot="1" x14ac:dyDescent="0.25">
      <c r="A83">
        <v>82</v>
      </c>
      <c r="B83" s="19">
        <v>4.7916666666666672E-3</v>
      </c>
      <c r="C83" s="20">
        <v>4.7928240740740735E-3</v>
      </c>
      <c r="D83" s="20">
        <f t="shared" si="10"/>
        <v>1.5972222222222169E-4</v>
      </c>
      <c r="E83" s="4">
        <f t="shared" si="11"/>
        <v>390.00000000000006</v>
      </c>
      <c r="F83" s="4">
        <f t="shared" si="12"/>
        <v>390.09999999999997</v>
      </c>
      <c r="G83" s="23">
        <f t="shared" si="13"/>
        <v>13.799999999999955</v>
      </c>
      <c r="H83" s="17" t="s">
        <v>306</v>
      </c>
      <c r="I83" s="46" t="s">
        <v>128</v>
      </c>
      <c r="J83" s="47" t="s">
        <v>482</v>
      </c>
      <c r="K83" s="46" t="s">
        <v>498</v>
      </c>
      <c r="L83" s="48" t="str">
        <f t="shared" si="14"/>
        <v>W,C</v>
      </c>
      <c r="M83" s="55"/>
      <c r="O83" s="8">
        <v>9.0000000000000213</v>
      </c>
      <c r="P83" s="8" t="s">
        <v>276</v>
      </c>
      <c r="Q83" s="8" t="s">
        <v>9</v>
      </c>
    </row>
    <row r="84" spans="1:17" ht="17" thickBot="1" x14ac:dyDescent="0.25">
      <c r="A84">
        <v>83</v>
      </c>
      <c r="B84" s="19">
        <v>4.9513888888888889E-3</v>
      </c>
      <c r="C84" s="20">
        <v>4.952546296296296E-3</v>
      </c>
      <c r="D84" s="20">
        <f t="shared" si="10"/>
        <v>4.8611111111111251E-5</v>
      </c>
      <c r="E84" s="4">
        <f t="shared" si="11"/>
        <v>403.8</v>
      </c>
      <c r="F84" s="4">
        <f t="shared" si="12"/>
        <v>403.9</v>
      </c>
      <c r="G84" s="23">
        <f t="shared" si="13"/>
        <v>4.2000000000000117</v>
      </c>
      <c r="H84" s="17" t="s">
        <v>307</v>
      </c>
      <c r="I84" s="46" t="s">
        <v>494</v>
      </c>
      <c r="J84" s="47" t="s">
        <v>479</v>
      </c>
      <c r="K84" s="46" t="s">
        <v>498</v>
      </c>
      <c r="L84" s="48" t="str">
        <f t="shared" si="14"/>
        <v>X,C</v>
      </c>
      <c r="M84" s="55"/>
      <c r="O84" s="8">
        <v>1.7000000000000084</v>
      </c>
      <c r="P84" s="8" t="s">
        <v>279</v>
      </c>
      <c r="Q84" s="8" t="s">
        <v>9</v>
      </c>
    </row>
    <row r="85" spans="1:17" ht="17" thickBot="1" x14ac:dyDescent="0.25">
      <c r="A85">
        <v>84</v>
      </c>
      <c r="B85" s="19">
        <v>5.0000000000000001E-3</v>
      </c>
      <c r="C85" s="20">
        <v>5.0011574074074073E-3</v>
      </c>
      <c r="D85" s="20">
        <f t="shared" si="10"/>
        <v>8.1018518518520197E-6</v>
      </c>
      <c r="E85" s="4">
        <f t="shared" si="11"/>
        <v>408</v>
      </c>
      <c r="F85" s="4">
        <f t="shared" si="12"/>
        <v>408.09999999999997</v>
      </c>
      <c r="G85" s="23">
        <f t="shared" si="13"/>
        <v>0.7000000000000145</v>
      </c>
      <c r="H85" s="17" t="s">
        <v>308</v>
      </c>
      <c r="I85" s="46" t="s">
        <v>128</v>
      </c>
      <c r="J85" s="47" t="s">
        <v>460</v>
      </c>
      <c r="K85" s="46" t="s">
        <v>497</v>
      </c>
      <c r="L85" s="48" t="str">
        <f t="shared" si="14"/>
        <v>W,I</v>
      </c>
      <c r="M85" s="55"/>
      <c r="O85" s="8">
        <v>2.1000000000000059</v>
      </c>
      <c r="P85" s="8" t="s">
        <v>283</v>
      </c>
      <c r="Q85" s="8" t="s">
        <v>9</v>
      </c>
    </row>
    <row r="86" spans="1:17" ht="17" thickBot="1" x14ac:dyDescent="0.25">
      <c r="A86">
        <v>85</v>
      </c>
      <c r="B86" s="19">
        <v>5.0081018518518521E-3</v>
      </c>
      <c r="C86" s="20">
        <v>5.0092592592592593E-3</v>
      </c>
      <c r="D86" s="20">
        <f t="shared" si="10"/>
        <v>7.1759259259259259E-5</v>
      </c>
      <c r="E86" s="4">
        <f t="shared" si="11"/>
        <v>408.70000000000005</v>
      </c>
      <c r="F86" s="4">
        <f t="shared" si="12"/>
        <v>408.8</v>
      </c>
      <c r="G86" s="23">
        <f t="shared" si="13"/>
        <v>6.2</v>
      </c>
      <c r="H86" s="17" t="s">
        <v>309</v>
      </c>
      <c r="I86" s="46" t="s">
        <v>493</v>
      </c>
      <c r="J86" s="47" t="s">
        <v>462</v>
      </c>
      <c r="K86" s="46" t="s">
        <v>497</v>
      </c>
      <c r="L86" s="48" t="str">
        <f t="shared" si="14"/>
        <v>Y,I</v>
      </c>
      <c r="M86" s="55"/>
      <c r="O86" s="8">
        <v>3.1999999999999806</v>
      </c>
      <c r="P86" s="8" t="s">
        <v>285</v>
      </c>
      <c r="Q86" s="8" t="s">
        <v>9</v>
      </c>
    </row>
    <row r="87" spans="1:17" ht="17" thickBot="1" x14ac:dyDescent="0.25">
      <c r="A87">
        <v>86</v>
      </c>
      <c r="B87" s="19">
        <v>5.0798611111111114E-3</v>
      </c>
      <c r="C87" s="20">
        <v>5.0868055555555554E-3</v>
      </c>
      <c r="D87" s="20">
        <f t="shared" si="10"/>
        <v>6.9444444444439687E-6</v>
      </c>
      <c r="E87" s="4">
        <f t="shared" si="11"/>
        <v>414.90000000000003</v>
      </c>
      <c r="F87" s="4">
        <f t="shared" si="12"/>
        <v>415.5</v>
      </c>
      <c r="G87" s="23">
        <f t="shared" si="13"/>
        <v>0.5999999999999589</v>
      </c>
      <c r="H87" s="17" t="s">
        <v>310</v>
      </c>
      <c r="I87" s="46" t="s">
        <v>495</v>
      </c>
      <c r="J87" s="47" t="s">
        <v>467</v>
      </c>
      <c r="K87" s="46" t="s">
        <v>499</v>
      </c>
      <c r="L87" s="48" t="str">
        <f t="shared" si="14"/>
        <v>Z,R</v>
      </c>
      <c r="M87" s="55"/>
      <c r="O87" s="8">
        <v>4.0999999999999561</v>
      </c>
      <c r="P87" s="8" t="s">
        <v>288</v>
      </c>
      <c r="Q87" s="8" t="s">
        <v>9</v>
      </c>
    </row>
    <row r="88" spans="1:17" ht="17" thickBot="1" x14ac:dyDescent="0.25">
      <c r="A88">
        <v>87</v>
      </c>
      <c r="B88" s="19">
        <v>5.0868055555555554E-3</v>
      </c>
      <c r="C88" s="20">
        <v>5.0879629629629634E-3</v>
      </c>
      <c r="D88" s="20">
        <f t="shared" si="10"/>
        <v>1.7361111111111223E-5</v>
      </c>
      <c r="E88" s="4">
        <f t="shared" si="11"/>
        <v>415.5</v>
      </c>
      <c r="F88" s="4">
        <f t="shared" si="12"/>
        <v>415.6</v>
      </c>
      <c r="G88" s="23">
        <f t="shared" si="13"/>
        <v>1.5000000000000098</v>
      </c>
      <c r="H88" s="17" t="s">
        <v>311</v>
      </c>
      <c r="I88" s="46" t="s">
        <v>493</v>
      </c>
      <c r="J88" s="47" t="s">
        <v>479</v>
      </c>
      <c r="K88" s="46" t="s">
        <v>498</v>
      </c>
      <c r="L88" s="48" t="str">
        <f t="shared" si="14"/>
        <v>Y,C</v>
      </c>
      <c r="M88" s="55"/>
      <c r="O88" s="8">
        <v>4.1000000000000316</v>
      </c>
      <c r="P88" s="8" t="s">
        <v>297</v>
      </c>
      <c r="Q88" s="8" t="s">
        <v>9</v>
      </c>
    </row>
    <row r="89" spans="1:17" ht="17" thickBot="1" x14ac:dyDescent="0.25">
      <c r="A89">
        <v>88</v>
      </c>
      <c r="B89" s="19">
        <v>5.1041666666666666E-3</v>
      </c>
      <c r="C89" s="20">
        <v>5.192129629629629E-3</v>
      </c>
      <c r="D89" s="20">
        <f t="shared" si="10"/>
        <v>8.7962962962962431E-5</v>
      </c>
      <c r="E89" s="4">
        <f t="shared" si="11"/>
        <v>417</v>
      </c>
      <c r="F89" s="4">
        <f t="shared" si="12"/>
        <v>424.59999999999997</v>
      </c>
      <c r="G89" s="23">
        <f t="shared" si="13"/>
        <v>7.5999999999999543</v>
      </c>
      <c r="H89" s="17" t="s">
        <v>161</v>
      </c>
      <c r="I89" s="46" t="s">
        <v>494</v>
      </c>
      <c r="J89" s="47" t="s">
        <v>479</v>
      </c>
      <c r="K89" s="46" t="s">
        <v>498</v>
      </c>
      <c r="L89" s="48" t="str">
        <f t="shared" si="14"/>
        <v>X,C</v>
      </c>
      <c r="M89" s="55"/>
      <c r="O89" s="8">
        <v>0.30000000000001692</v>
      </c>
      <c r="P89" s="8" t="s">
        <v>300</v>
      </c>
      <c r="Q89" s="8" t="s">
        <v>9</v>
      </c>
    </row>
    <row r="90" spans="1:17" ht="17" thickBot="1" x14ac:dyDescent="0.25">
      <c r="A90">
        <v>89</v>
      </c>
      <c r="B90" s="19">
        <v>5.192129629629629E-3</v>
      </c>
      <c r="C90" s="20">
        <v>5.1932870370370371E-3</v>
      </c>
      <c r="D90" s="20">
        <f t="shared" si="10"/>
        <v>6.0185185185185688E-5</v>
      </c>
      <c r="E90" s="4">
        <f t="shared" si="11"/>
        <v>424.59999999999997</v>
      </c>
      <c r="F90" s="4">
        <f t="shared" si="12"/>
        <v>424.7</v>
      </c>
      <c r="G90" s="23">
        <f t="shared" si="13"/>
        <v>5.2000000000000437</v>
      </c>
      <c r="H90" s="17" t="s">
        <v>119</v>
      </c>
      <c r="I90" s="46" t="s">
        <v>14</v>
      </c>
      <c r="J90" s="47" t="s">
        <v>490</v>
      </c>
      <c r="K90" s="46" t="s">
        <v>504</v>
      </c>
      <c r="L90" s="48" t="str">
        <f t="shared" si="14"/>
        <v>ALL,M</v>
      </c>
      <c r="M90" s="55"/>
      <c r="O90" s="8">
        <v>4.2000000000000117</v>
      </c>
      <c r="P90" s="8" t="s">
        <v>302</v>
      </c>
      <c r="Q90" s="8" t="s">
        <v>9</v>
      </c>
    </row>
    <row r="91" spans="1:17" ht="17" thickBot="1" x14ac:dyDescent="0.25">
      <c r="A91">
        <v>90</v>
      </c>
      <c r="B91" s="19">
        <v>5.2523148148148147E-3</v>
      </c>
      <c r="C91" s="20">
        <v>5.2824074074074067E-3</v>
      </c>
      <c r="D91" s="20">
        <f t="shared" si="10"/>
        <v>3.0092592592591977E-5</v>
      </c>
      <c r="E91" s="4">
        <f t="shared" si="11"/>
        <v>429.8</v>
      </c>
      <c r="F91" s="4">
        <f t="shared" si="12"/>
        <v>432.39999999999992</v>
      </c>
      <c r="G91" s="23">
        <f t="shared" si="13"/>
        <v>2.5999999999999468</v>
      </c>
      <c r="H91" s="17" t="s">
        <v>312</v>
      </c>
      <c r="I91" s="46" t="s">
        <v>493</v>
      </c>
      <c r="J91" s="47" t="s">
        <v>462</v>
      </c>
      <c r="K91" s="46" t="s">
        <v>497</v>
      </c>
      <c r="L91" s="48" t="str">
        <f t="shared" si="14"/>
        <v>Y,I</v>
      </c>
      <c r="M91" s="55"/>
      <c r="O91" s="8">
        <v>13.799999999999955</v>
      </c>
      <c r="P91" s="8" t="s">
        <v>306</v>
      </c>
      <c r="Q91" s="8" t="s">
        <v>9</v>
      </c>
    </row>
    <row r="92" spans="1:17" ht="17" thickBot="1" x14ac:dyDescent="0.25">
      <c r="A92">
        <v>91</v>
      </c>
      <c r="B92" s="19">
        <v>5.2824074074074067E-3</v>
      </c>
      <c r="C92" s="20">
        <v>5.6701388888888878E-3</v>
      </c>
      <c r="D92" s="20">
        <f t="shared" si="10"/>
        <v>3.8888888888888914E-4</v>
      </c>
      <c r="E92" s="4">
        <f t="shared" si="11"/>
        <v>432.39999999999992</v>
      </c>
      <c r="F92" s="4">
        <f t="shared" si="12"/>
        <v>465.89999999999992</v>
      </c>
      <c r="G92" s="23">
        <f t="shared" si="13"/>
        <v>33.600000000000023</v>
      </c>
      <c r="H92" s="17" t="s">
        <v>119</v>
      </c>
      <c r="I92" s="46" t="s">
        <v>14</v>
      </c>
      <c r="J92" s="47" t="s">
        <v>490</v>
      </c>
      <c r="K92" s="46" t="s">
        <v>504</v>
      </c>
      <c r="L92" s="48" t="str">
        <f t="shared" si="14"/>
        <v>ALL,M</v>
      </c>
      <c r="M92" s="55"/>
      <c r="O92" s="8">
        <v>0.7000000000000145</v>
      </c>
      <c r="P92" s="8" t="s">
        <v>308</v>
      </c>
      <c r="Q92" s="8" t="s">
        <v>9</v>
      </c>
    </row>
    <row r="93" spans="1:17" ht="17" thickBot="1" x14ac:dyDescent="0.25">
      <c r="A93">
        <v>92</v>
      </c>
      <c r="B93" s="19">
        <v>5.6712962962962958E-3</v>
      </c>
      <c r="C93" s="20">
        <v>5.6712962962962958E-3</v>
      </c>
      <c r="D93" s="20">
        <f t="shared" si="10"/>
        <v>2.3148148148148008E-5</v>
      </c>
      <c r="E93" s="4">
        <f t="shared" si="11"/>
        <v>465.99999999999994</v>
      </c>
      <c r="F93" s="4">
        <f t="shared" si="12"/>
        <v>465.99999999999994</v>
      </c>
      <c r="G93" s="23">
        <f t="shared" si="13"/>
        <v>1.999999999999988</v>
      </c>
      <c r="H93" s="17" t="s">
        <v>313</v>
      </c>
      <c r="I93" s="46" t="s">
        <v>495</v>
      </c>
      <c r="J93" s="47" t="s">
        <v>479</v>
      </c>
      <c r="K93" s="46" t="s">
        <v>498</v>
      </c>
      <c r="L93" s="48" t="str">
        <f t="shared" si="14"/>
        <v>Z,C</v>
      </c>
      <c r="M93" s="55"/>
      <c r="O93" s="8">
        <v>2.2000000000000242</v>
      </c>
      <c r="P93" s="8" t="s">
        <v>314</v>
      </c>
      <c r="Q93" s="8" t="s">
        <v>9</v>
      </c>
    </row>
    <row r="94" spans="1:17" ht="17" thickBot="1" x14ac:dyDescent="0.25">
      <c r="A94">
        <v>93</v>
      </c>
      <c r="B94" s="19">
        <v>5.6944444444444438E-3</v>
      </c>
      <c r="C94" s="20">
        <v>5.7199074074074071E-3</v>
      </c>
      <c r="D94" s="20">
        <f t="shared" si="10"/>
        <v>2.5462962962963243E-5</v>
      </c>
      <c r="E94" s="4">
        <f t="shared" si="11"/>
        <v>467.99999999999994</v>
      </c>
      <c r="F94" s="4">
        <f t="shared" si="12"/>
        <v>470.2</v>
      </c>
      <c r="G94" s="23">
        <f t="shared" si="13"/>
        <v>2.2000000000000242</v>
      </c>
      <c r="H94" s="17" t="s">
        <v>314</v>
      </c>
      <c r="I94" s="46" t="s">
        <v>128</v>
      </c>
      <c r="J94" s="47" t="s">
        <v>479</v>
      </c>
      <c r="K94" s="46" t="s">
        <v>498</v>
      </c>
      <c r="L94" s="48" t="str">
        <f t="shared" si="14"/>
        <v>W,C</v>
      </c>
      <c r="M94" s="55"/>
      <c r="O94" s="8">
        <v>5.4999999999999858</v>
      </c>
      <c r="P94" s="8" t="s">
        <v>327</v>
      </c>
      <c r="Q94" s="8" t="s">
        <v>9</v>
      </c>
    </row>
    <row r="95" spans="1:17" ht="17" thickBot="1" x14ac:dyDescent="0.25">
      <c r="A95">
        <v>94</v>
      </c>
      <c r="B95" s="19">
        <v>5.7199074074074071E-3</v>
      </c>
      <c r="C95" s="20">
        <v>5.7210648148148142E-3</v>
      </c>
      <c r="D95" s="20">
        <f t="shared" si="10"/>
        <v>1.9675925925926457E-5</v>
      </c>
      <c r="E95" s="4">
        <f t="shared" si="11"/>
        <v>470.2</v>
      </c>
      <c r="F95" s="4">
        <f t="shared" si="12"/>
        <v>470.29999999999995</v>
      </c>
      <c r="G95" s="23">
        <f t="shared" si="13"/>
        <v>1.7000000000000459</v>
      </c>
      <c r="H95" s="17" t="s">
        <v>315</v>
      </c>
      <c r="I95" s="46" t="s">
        <v>127</v>
      </c>
      <c r="J95" s="47" t="s">
        <v>479</v>
      </c>
      <c r="K95" s="46" t="s">
        <v>498</v>
      </c>
      <c r="L95" s="48" t="str">
        <f t="shared" si="14"/>
        <v>V,C</v>
      </c>
      <c r="M95" s="55"/>
      <c r="O95" s="8">
        <v>1.999999999999913</v>
      </c>
      <c r="P95" s="8" t="s">
        <v>331</v>
      </c>
      <c r="Q95" s="8" t="s">
        <v>9</v>
      </c>
    </row>
    <row r="96" spans="1:17" ht="17" thickBot="1" x14ac:dyDescent="0.25">
      <c r="A96">
        <v>95</v>
      </c>
      <c r="B96" s="19">
        <v>5.7395833333333335E-3</v>
      </c>
      <c r="C96" s="20">
        <v>5.7407407407407416E-3</v>
      </c>
      <c r="D96" s="20">
        <f t="shared" si="10"/>
        <v>2.5462962962962375E-5</v>
      </c>
      <c r="E96" s="4">
        <f t="shared" si="11"/>
        <v>471.90000000000003</v>
      </c>
      <c r="F96" s="4">
        <f t="shared" si="12"/>
        <v>472.00000000000006</v>
      </c>
      <c r="G96" s="23">
        <f t="shared" si="13"/>
        <v>2.1999999999999491</v>
      </c>
      <c r="H96" s="17" t="s">
        <v>316</v>
      </c>
      <c r="I96" s="46" t="s">
        <v>494</v>
      </c>
      <c r="J96" s="47" t="s">
        <v>479</v>
      </c>
      <c r="K96" s="46" t="s">
        <v>498</v>
      </c>
      <c r="L96" s="48" t="str">
        <f t="shared" si="14"/>
        <v>X,C</v>
      </c>
      <c r="M96" s="55"/>
      <c r="O96" s="8">
        <v>3.899999999999995</v>
      </c>
      <c r="P96" s="8" t="s">
        <v>335</v>
      </c>
      <c r="Q96" s="8" t="s">
        <v>9</v>
      </c>
    </row>
    <row r="97" spans="1:18" ht="17" thickBot="1" x14ac:dyDescent="0.25">
      <c r="A97">
        <v>96</v>
      </c>
      <c r="B97" s="19">
        <v>5.7650462962962959E-3</v>
      </c>
      <c r="C97" s="20">
        <v>5.9027777777777776E-3</v>
      </c>
      <c r="D97" s="20">
        <f t="shared" si="10"/>
        <v>1.3773148148148173E-4</v>
      </c>
      <c r="E97" s="4">
        <f t="shared" si="11"/>
        <v>474.09999999999997</v>
      </c>
      <c r="F97" s="4">
        <f t="shared" si="12"/>
        <v>486</v>
      </c>
      <c r="G97" s="23">
        <f t="shared" si="13"/>
        <v>11.900000000000022</v>
      </c>
      <c r="H97" s="77" t="s">
        <v>317</v>
      </c>
      <c r="I97" s="46" t="s">
        <v>127</v>
      </c>
      <c r="J97" s="47" t="s">
        <v>462</v>
      </c>
      <c r="K97" s="46" t="s">
        <v>497</v>
      </c>
      <c r="L97" s="48" t="str">
        <f t="shared" si="14"/>
        <v>V,I</v>
      </c>
      <c r="M97" s="55"/>
      <c r="O97" s="8">
        <v>6.799999999999959</v>
      </c>
      <c r="P97" s="8" t="s">
        <v>339</v>
      </c>
      <c r="Q97" s="8" t="s">
        <v>9</v>
      </c>
      <c r="R97">
        <f>SUM(O74:O97)</f>
        <v>86.699999999999903</v>
      </c>
    </row>
    <row r="98" spans="1:18" ht="17" thickBot="1" x14ac:dyDescent="0.25">
      <c r="A98">
        <v>97</v>
      </c>
      <c r="B98" s="19">
        <v>5.9027777777777776E-3</v>
      </c>
      <c r="C98" s="20">
        <v>5.9039351851851857E-3</v>
      </c>
      <c r="D98" s="20">
        <f t="shared" ref="D98:D128" si="15">SUM(B99-B98)</f>
        <v>2.3148148148148008E-5</v>
      </c>
      <c r="E98" s="4">
        <f t="shared" ref="E98:E128" si="16">SUM(B98*86400)-24</f>
        <v>486</v>
      </c>
      <c r="F98" s="4">
        <f t="shared" ref="F98:F128" si="17">SUM(C98*86400)-24</f>
        <v>486.1</v>
      </c>
      <c r="G98" s="23">
        <f t="shared" ref="G98:G128" si="18">SUM(D98*86400)</f>
        <v>1.999999999999988</v>
      </c>
      <c r="H98" s="17" t="s">
        <v>318</v>
      </c>
      <c r="I98" s="46" t="s">
        <v>494</v>
      </c>
      <c r="J98" s="47" t="s">
        <v>471</v>
      </c>
      <c r="K98" s="46" t="s">
        <v>499</v>
      </c>
      <c r="L98" s="48" t="str">
        <f t="shared" ref="L98:L128" si="19">CONCATENATE(I98,",", K98)</f>
        <v>X,R</v>
      </c>
      <c r="M98" s="55"/>
      <c r="O98" s="8">
        <v>3.3999999999999795</v>
      </c>
      <c r="P98" s="8" t="s">
        <v>161</v>
      </c>
      <c r="Q98" s="8" t="s">
        <v>18</v>
      </c>
    </row>
    <row r="99" spans="1:18" ht="17" thickBot="1" x14ac:dyDescent="0.25">
      <c r="A99">
        <v>98</v>
      </c>
      <c r="B99" s="19">
        <v>5.9259259259259256E-3</v>
      </c>
      <c r="C99" s="20">
        <v>6.0011574074074073E-3</v>
      </c>
      <c r="D99" s="20">
        <f t="shared" si="15"/>
        <v>7.5231481481481677E-5</v>
      </c>
      <c r="E99" s="4">
        <f t="shared" si="16"/>
        <v>488</v>
      </c>
      <c r="F99" s="4">
        <f t="shared" si="17"/>
        <v>494.5</v>
      </c>
      <c r="G99" s="23">
        <f t="shared" si="18"/>
        <v>6.5000000000000169</v>
      </c>
      <c r="H99" s="17" t="s">
        <v>319</v>
      </c>
      <c r="I99" s="46" t="s">
        <v>493</v>
      </c>
      <c r="J99" s="47" t="s">
        <v>462</v>
      </c>
      <c r="K99" s="46" t="s">
        <v>497</v>
      </c>
      <c r="L99" s="48" t="str">
        <f t="shared" si="19"/>
        <v>Y,I</v>
      </c>
      <c r="M99" s="55"/>
      <c r="O99" s="8">
        <v>0.999999999999994</v>
      </c>
      <c r="P99" s="8" t="s">
        <v>264</v>
      </c>
      <c r="Q99" s="8" t="s">
        <v>18</v>
      </c>
    </row>
    <row r="100" spans="1:18" ht="17" thickBot="1" x14ac:dyDescent="0.25">
      <c r="A100">
        <v>99</v>
      </c>
      <c r="B100" s="19">
        <v>6.0011574074074073E-3</v>
      </c>
      <c r="C100" s="20">
        <v>6.0081018518518521E-3</v>
      </c>
      <c r="D100" s="20">
        <f t="shared" si="15"/>
        <v>6.9444444444448361E-6</v>
      </c>
      <c r="E100" s="4">
        <f t="shared" si="16"/>
        <v>494.5</v>
      </c>
      <c r="F100" s="4">
        <f t="shared" si="17"/>
        <v>495.1</v>
      </c>
      <c r="G100" s="23">
        <f t="shared" si="18"/>
        <v>0.60000000000003384</v>
      </c>
      <c r="H100" s="17" t="s">
        <v>25</v>
      </c>
      <c r="I100" s="46" t="s">
        <v>495</v>
      </c>
      <c r="J100" s="47" t="s">
        <v>467</v>
      </c>
      <c r="K100" s="46" t="s">
        <v>499</v>
      </c>
      <c r="L100" s="48" t="str">
        <f t="shared" si="19"/>
        <v>Z,R</v>
      </c>
      <c r="M100" s="55"/>
      <c r="O100" s="8">
        <v>3.899999999999995</v>
      </c>
      <c r="P100" s="8" t="s">
        <v>267</v>
      </c>
      <c r="Q100" s="8" t="s">
        <v>18</v>
      </c>
    </row>
    <row r="101" spans="1:18" ht="17" thickBot="1" x14ac:dyDescent="0.25">
      <c r="A101">
        <v>100</v>
      </c>
      <c r="B101" s="19">
        <v>6.0081018518518521E-3</v>
      </c>
      <c r="C101" s="20">
        <v>6.0358796296296298E-3</v>
      </c>
      <c r="D101" s="20">
        <f t="shared" si="15"/>
        <v>2.777777777777761E-5</v>
      </c>
      <c r="E101" s="4">
        <f t="shared" si="16"/>
        <v>495.1</v>
      </c>
      <c r="F101" s="4">
        <f t="shared" si="17"/>
        <v>497.5</v>
      </c>
      <c r="G101" s="23">
        <f t="shared" si="18"/>
        <v>2.3999999999999853</v>
      </c>
      <c r="H101" s="17" t="s">
        <v>320</v>
      </c>
      <c r="I101" s="46" t="s">
        <v>493</v>
      </c>
      <c r="J101" s="47" t="s">
        <v>462</v>
      </c>
      <c r="K101" s="46" t="s">
        <v>497</v>
      </c>
      <c r="L101" s="48" t="str">
        <f t="shared" si="19"/>
        <v>Y,I</v>
      </c>
      <c r="M101" s="55"/>
      <c r="O101" s="8">
        <v>2.9999999999999818</v>
      </c>
      <c r="P101" s="8" t="s">
        <v>271</v>
      </c>
      <c r="Q101" s="8" t="s">
        <v>18</v>
      </c>
    </row>
    <row r="102" spans="1:18" ht="17" thickBot="1" x14ac:dyDescent="0.25">
      <c r="A102">
        <v>101</v>
      </c>
      <c r="B102" s="19">
        <v>6.0358796296296298E-3</v>
      </c>
      <c r="C102" s="20">
        <v>6.0590277777777778E-3</v>
      </c>
      <c r="D102" s="20">
        <f t="shared" si="15"/>
        <v>2.3148148148148008E-5</v>
      </c>
      <c r="E102" s="4">
        <f t="shared" si="16"/>
        <v>497.5</v>
      </c>
      <c r="F102" s="4">
        <f t="shared" si="17"/>
        <v>499.5</v>
      </c>
      <c r="G102" s="23">
        <f t="shared" si="18"/>
        <v>1.999999999999988</v>
      </c>
      <c r="H102" s="17" t="s">
        <v>321</v>
      </c>
      <c r="I102" s="46" t="s">
        <v>127</v>
      </c>
      <c r="J102" s="47" t="s">
        <v>475</v>
      </c>
      <c r="K102" s="46" t="s">
        <v>498</v>
      </c>
      <c r="L102" s="48" t="str">
        <f t="shared" si="19"/>
        <v>V,C</v>
      </c>
      <c r="M102" s="55"/>
      <c r="O102" s="8">
        <v>1.7999999999999892</v>
      </c>
      <c r="P102" s="8" t="s">
        <v>277</v>
      </c>
      <c r="Q102" s="8" t="s">
        <v>18</v>
      </c>
    </row>
    <row r="103" spans="1:18" ht="17" thickBot="1" x14ac:dyDescent="0.25">
      <c r="A103">
        <v>102</v>
      </c>
      <c r="B103" s="19">
        <v>6.0590277777777778E-3</v>
      </c>
      <c r="C103" s="20">
        <v>6.0983796296296298E-3</v>
      </c>
      <c r="D103" s="20">
        <f t="shared" si="15"/>
        <v>3.9351851851852047E-5</v>
      </c>
      <c r="E103" s="4">
        <f t="shared" si="16"/>
        <v>499.5</v>
      </c>
      <c r="F103" s="4">
        <f t="shared" si="17"/>
        <v>502.9</v>
      </c>
      <c r="G103" s="23">
        <f t="shared" si="18"/>
        <v>3.4000000000000168</v>
      </c>
      <c r="H103" s="17" t="s">
        <v>243</v>
      </c>
      <c r="I103" s="46" t="s">
        <v>493</v>
      </c>
      <c r="J103" s="47" t="s">
        <v>479</v>
      </c>
      <c r="K103" s="46" t="s">
        <v>498</v>
      </c>
      <c r="L103" s="48" t="str">
        <f t="shared" si="19"/>
        <v>Y,C</v>
      </c>
      <c r="M103" s="55"/>
      <c r="O103" s="8">
        <v>2.8999999999999639</v>
      </c>
      <c r="P103" s="8" t="s">
        <v>299</v>
      </c>
      <c r="Q103" s="8" t="s">
        <v>18</v>
      </c>
    </row>
    <row r="104" spans="1:18" ht="17" thickBot="1" x14ac:dyDescent="0.25">
      <c r="A104">
        <v>103</v>
      </c>
      <c r="B104" s="19">
        <v>6.0983796296296298E-3</v>
      </c>
      <c r="C104" s="20">
        <v>6.1932870370370362E-3</v>
      </c>
      <c r="D104" s="20">
        <f t="shared" si="15"/>
        <v>9.4907407407406399E-5</v>
      </c>
      <c r="E104" s="4">
        <f t="shared" si="16"/>
        <v>502.9</v>
      </c>
      <c r="F104" s="4">
        <f t="shared" si="17"/>
        <v>511.09999999999991</v>
      </c>
      <c r="G104" s="23">
        <f t="shared" si="18"/>
        <v>8.1999999999999122</v>
      </c>
      <c r="H104" s="17" t="s">
        <v>119</v>
      </c>
      <c r="I104" s="46" t="s">
        <v>14</v>
      </c>
      <c r="J104" s="47" t="s">
        <v>490</v>
      </c>
      <c r="K104" s="46" t="s">
        <v>504</v>
      </c>
      <c r="L104" s="48" t="str">
        <f t="shared" si="19"/>
        <v>ALL,M</v>
      </c>
      <c r="M104" s="55"/>
      <c r="O104" s="8">
        <v>15.899999999999997</v>
      </c>
      <c r="P104" s="8" t="s">
        <v>301</v>
      </c>
      <c r="Q104" s="8" t="s">
        <v>18</v>
      </c>
    </row>
    <row r="105" spans="1:18" ht="17" thickBot="1" x14ac:dyDescent="0.25">
      <c r="A105">
        <v>104</v>
      </c>
      <c r="B105" s="19">
        <v>6.1932870370370362E-3</v>
      </c>
      <c r="C105" s="20">
        <v>6.2118055555555564E-3</v>
      </c>
      <c r="D105" s="20">
        <f t="shared" si="15"/>
        <v>1.8518518518520141E-5</v>
      </c>
      <c r="E105" s="4">
        <f t="shared" si="16"/>
        <v>511.09999999999991</v>
      </c>
      <c r="F105" s="4">
        <f t="shared" si="17"/>
        <v>512.70000000000005</v>
      </c>
      <c r="G105" s="23">
        <f t="shared" si="18"/>
        <v>1.6000000000001402</v>
      </c>
      <c r="H105" s="17" t="s">
        <v>322</v>
      </c>
      <c r="I105" s="46" t="s">
        <v>493</v>
      </c>
      <c r="J105" s="47" t="s">
        <v>479</v>
      </c>
      <c r="K105" s="46" t="s">
        <v>498</v>
      </c>
      <c r="L105" s="48" t="str">
        <f t="shared" si="19"/>
        <v>Y,C</v>
      </c>
      <c r="M105" s="55"/>
      <c r="O105" s="8">
        <v>0.30000000000001692</v>
      </c>
      <c r="P105" s="8" t="s">
        <v>304</v>
      </c>
      <c r="Q105" s="8" t="s">
        <v>18</v>
      </c>
    </row>
    <row r="106" spans="1:18" ht="17" thickBot="1" x14ac:dyDescent="0.25">
      <c r="A106">
        <v>105</v>
      </c>
      <c r="B106" s="19">
        <v>6.2118055555555564E-3</v>
      </c>
      <c r="C106" s="20">
        <v>6.2129629629629627E-3</v>
      </c>
      <c r="D106" s="20">
        <f t="shared" si="15"/>
        <v>3.8194444444443129E-5</v>
      </c>
      <c r="E106" s="4">
        <f t="shared" si="16"/>
        <v>512.70000000000005</v>
      </c>
      <c r="F106" s="4">
        <f t="shared" si="17"/>
        <v>512.79999999999995</v>
      </c>
      <c r="G106" s="23">
        <f t="shared" si="18"/>
        <v>3.2999999999998861</v>
      </c>
      <c r="H106" s="17" t="s">
        <v>323</v>
      </c>
      <c r="I106" s="46" t="s">
        <v>127</v>
      </c>
      <c r="J106" s="47" t="s">
        <v>479</v>
      </c>
      <c r="K106" s="46" t="s">
        <v>498</v>
      </c>
      <c r="L106" s="48" t="str">
        <f t="shared" si="19"/>
        <v>V,C</v>
      </c>
      <c r="M106" s="55"/>
      <c r="O106" s="8">
        <v>4.2000000000000117</v>
      </c>
      <c r="P106" s="8" t="s">
        <v>307</v>
      </c>
      <c r="Q106" s="8" t="s">
        <v>18</v>
      </c>
    </row>
    <row r="107" spans="1:18" ht="17" thickBot="1" x14ac:dyDescent="0.25">
      <c r="A107">
        <v>106</v>
      </c>
      <c r="B107" s="19">
        <v>6.2499999999999995E-3</v>
      </c>
      <c r="C107" s="20">
        <v>6.2511574074074075E-3</v>
      </c>
      <c r="D107" s="20">
        <f t="shared" si="15"/>
        <v>2.3148148148148875E-5</v>
      </c>
      <c r="E107" s="4">
        <f t="shared" si="16"/>
        <v>516</v>
      </c>
      <c r="F107" s="4">
        <f t="shared" si="17"/>
        <v>516.1</v>
      </c>
      <c r="G107" s="23">
        <f t="shared" si="18"/>
        <v>2.0000000000000631</v>
      </c>
      <c r="H107" s="17" t="s">
        <v>119</v>
      </c>
      <c r="I107" s="46" t="s">
        <v>14</v>
      </c>
      <c r="J107" s="47" t="s">
        <v>490</v>
      </c>
      <c r="K107" s="46" t="s">
        <v>504</v>
      </c>
      <c r="L107" s="48" t="str">
        <f t="shared" si="19"/>
        <v>ALL,M</v>
      </c>
      <c r="M107" s="55"/>
      <c r="O107" s="8">
        <v>2.1999999999999491</v>
      </c>
      <c r="P107" s="8" t="s">
        <v>316</v>
      </c>
      <c r="Q107" s="8" t="s">
        <v>18</v>
      </c>
    </row>
    <row r="108" spans="1:18" ht="17" thickBot="1" x14ac:dyDescent="0.25">
      <c r="A108">
        <v>107</v>
      </c>
      <c r="B108" s="19">
        <v>6.2731481481481484E-3</v>
      </c>
      <c r="C108" s="20">
        <v>6.2511574074074075E-3</v>
      </c>
      <c r="D108" s="20">
        <f t="shared" si="15"/>
        <v>9.8379629629629685E-5</v>
      </c>
      <c r="E108" s="4">
        <f t="shared" si="16"/>
        <v>518</v>
      </c>
      <c r="F108" s="4">
        <f t="shared" si="17"/>
        <v>516.1</v>
      </c>
      <c r="G108" s="23">
        <f t="shared" si="18"/>
        <v>8.5000000000000053</v>
      </c>
      <c r="H108" s="17" t="s">
        <v>324</v>
      </c>
      <c r="I108" s="46" t="s">
        <v>493</v>
      </c>
      <c r="J108" s="47" t="s">
        <v>9</v>
      </c>
      <c r="K108" s="46" t="s">
        <v>491</v>
      </c>
      <c r="L108" s="48" t="str">
        <f t="shared" si="19"/>
        <v>Y,P</v>
      </c>
      <c r="M108" s="55"/>
      <c r="O108" s="8">
        <v>1.999999999999988</v>
      </c>
      <c r="P108" s="8" t="s">
        <v>318</v>
      </c>
      <c r="Q108" s="8" t="s">
        <v>18</v>
      </c>
    </row>
    <row r="109" spans="1:18" ht="17" thickBot="1" x14ac:dyDescent="0.25">
      <c r="A109">
        <v>108</v>
      </c>
      <c r="B109" s="19">
        <v>6.371527777777778E-3</v>
      </c>
      <c r="C109" s="20">
        <v>6.3726851851851852E-3</v>
      </c>
      <c r="D109" s="20">
        <f t="shared" si="15"/>
        <v>1.5856481481481364E-4</v>
      </c>
      <c r="E109" s="4">
        <f t="shared" si="16"/>
        <v>526.5</v>
      </c>
      <c r="F109" s="4">
        <f t="shared" si="17"/>
        <v>526.6</v>
      </c>
      <c r="G109" s="23">
        <f t="shared" si="18"/>
        <v>13.699999999999898</v>
      </c>
      <c r="H109" s="17" t="s">
        <v>325</v>
      </c>
      <c r="I109" s="46" t="s">
        <v>127</v>
      </c>
      <c r="J109" s="47" t="s">
        <v>477</v>
      </c>
      <c r="K109" s="46" t="s">
        <v>498</v>
      </c>
      <c r="L109" s="48" t="str">
        <f t="shared" si="19"/>
        <v>V,C</v>
      </c>
      <c r="M109" s="55"/>
      <c r="O109" s="8">
        <v>2.4999999999999662</v>
      </c>
      <c r="P109" s="8" t="s">
        <v>161</v>
      </c>
      <c r="Q109" s="8" t="s">
        <v>18</v>
      </c>
      <c r="R109">
        <f>SUM(O98:O109)+O128</f>
        <v>50.699999999999775</v>
      </c>
    </row>
    <row r="110" spans="1:18" ht="17" thickBot="1" x14ac:dyDescent="0.25">
      <c r="A110">
        <v>109</v>
      </c>
      <c r="B110" s="19">
        <v>6.5300925925925917E-3</v>
      </c>
      <c r="C110" s="20">
        <v>6.533564814814815E-3</v>
      </c>
      <c r="D110" s="20">
        <f t="shared" si="15"/>
        <v>1.1921296296296333E-4</v>
      </c>
      <c r="E110" s="4">
        <f t="shared" si="16"/>
        <v>540.19999999999993</v>
      </c>
      <c r="F110" s="4">
        <f t="shared" si="17"/>
        <v>540.5</v>
      </c>
      <c r="G110" s="23">
        <f t="shared" si="18"/>
        <v>10.300000000000031</v>
      </c>
      <c r="H110" s="17" t="s">
        <v>326</v>
      </c>
      <c r="I110" s="46" t="s">
        <v>493</v>
      </c>
      <c r="J110" s="47" t="s">
        <v>479</v>
      </c>
      <c r="K110" s="46" t="s">
        <v>498</v>
      </c>
      <c r="L110" s="48" t="str">
        <f t="shared" si="19"/>
        <v>Y,C</v>
      </c>
      <c r="M110" s="55"/>
      <c r="O110" s="8">
        <v>2.1000000000000059</v>
      </c>
      <c r="P110" s="8" t="s">
        <v>239</v>
      </c>
      <c r="Q110" s="8" t="s">
        <v>4</v>
      </c>
    </row>
    <row r="111" spans="1:18" ht="17" thickBot="1" x14ac:dyDescent="0.25">
      <c r="A111">
        <v>110</v>
      </c>
      <c r="B111" s="19">
        <v>6.649305555555555E-3</v>
      </c>
      <c r="C111" s="20">
        <v>6.6504629629629622E-3</v>
      </c>
      <c r="D111" s="20">
        <f t="shared" si="15"/>
        <v>6.3657407407407239E-5</v>
      </c>
      <c r="E111" s="4">
        <f t="shared" si="16"/>
        <v>550.5</v>
      </c>
      <c r="F111" s="4">
        <f t="shared" si="17"/>
        <v>550.59999999999991</v>
      </c>
      <c r="G111" s="23">
        <f t="shared" si="18"/>
        <v>5.4999999999999858</v>
      </c>
      <c r="H111" s="17" t="s">
        <v>327</v>
      </c>
      <c r="I111" s="46" t="s">
        <v>128</v>
      </c>
      <c r="J111" s="47" t="s">
        <v>479</v>
      </c>
      <c r="K111" s="46" t="s">
        <v>498</v>
      </c>
      <c r="L111" s="48" t="str">
        <f t="shared" si="19"/>
        <v>W,C</v>
      </c>
      <c r="M111" s="55"/>
      <c r="O111" s="8">
        <v>6.1000000000000005</v>
      </c>
      <c r="P111" s="8" t="s">
        <v>243</v>
      </c>
      <c r="Q111" s="8" t="s">
        <v>4</v>
      </c>
    </row>
    <row r="112" spans="1:18" ht="17" thickBot="1" x14ac:dyDescent="0.25">
      <c r="A112">
        <v>111</v>
      </c>
      <c r="B112" s="19">
        <v>6.7129629629629622E-3</v>
      </c>
      <c r="C112" s="20">
        <v>6.6944444444444447E-3</v>
      </c>
      <c r="D112" s="20">
        <f t="shared" si="15"/>
        <v>2.3148148148148008E-5</v>
      </c>
      <c r="E112" s="4">
        <f t="shared" si="16"/>
        <v>555.99999999999989</v>
      </c>
      <c r="F112" s="4">
        <f t="shared" si="17"/>
        <v>554.4</v>
      </c>
      <c r="G112" s="23">
        <f t="shared" si="18"/>
        <v>1.999999999999988</v>
      </c>
      <c r="H112" s="17" t="s">
        <v>328</v>
      </c>
      <c r="I112" s="46" t="s">
        <v>127</v>
      </c>
      <c r="J112" s="47" t="s">
        <v>479</v>
      </c>
      <c r="K112" s="46" t="s">
        <v>498</v>
      </c>
      <c r="L112" s="48" t="str">
        <f t="shared" si="19"/>
        <v>V,C</v>
      </c>
      <c r="M112" s="55"/>
      <c r="O112" s="8">
        <v>10.300000000000002</v>
      </c>
      <c r="P112" s="8" t="s">
        <v>244</v>
      </c>
      <c r="Q112" s="8" t="s">
        <v>4</v>
      </c>
    </row>
    <row r="113" spans="1:18" ht="17" thickBot="1" x14ac:dyDescent="0.25">
      <c r="A113">
        <v>112</v>
      </c>
      <c r="B113" s="19">
        <v>6.7361111111111103E-3</v>
      </c>
      <c r="C113" s="20">
        <v>6.6944444444444447E-3</v>
      </c>
      <c r="D113" s="20">
        <f t="shared" si="15"/>
        <v>2.3148148148148875E-5</v>
      </c>
      <c r="E113" s="4">
        <f t="shared" si="16"/>
        <v>557.99999999999989</v>
      </c>
      <c r="F113" s="4">
        <f t="shared" si="17"/>
        <v>554.4</v>
      </c>
      <c r="G113" s="23">
        <f t="shared" si="18"/>
        <v>2.0000000000000631</v>
      </c>
      <c r="H113" s="17" t="s">
        <v>329</v>
      </c>
      <c r="I113" s="46" t="s">
        <v>493</v>
      </c>
      <c r="J113" s="47" t="s">
        <v>479</v>
      </c>
      <c r="K113" s="46" t="s">
        <v>498</v>
      </c>
      <c r="L113" s="48" t="str">
        <f t="shared" si="19"/>
        <v>Y,C</v>
      </c>
      <c r="M113" s="55"/>
      <c r="O113" s="8">
        <v>8.8000000000000131</v>
      </c>
      <c r="P113" s="8" t="s">
        <v>248</v>
      </c>
      <c r="Q113" s="8" t="s">
        <v>4</v>
      </c>
    </row>
    <row r="114" spans="1:18" ht="17" thickBot="1" x14ac:dyDescent="0.25">
      <c r="A114">
        <v>113</v>
      </c>
      <c r="B114" s="19">
        <v>6.7592592592592591E-3</v>
      </c>
      <c r="C114" s="20">
        <v>6.6944444444444447E-3</v>
      </c>
      <c r="D114" s="20">
        <f t="shared" si="15"/>
        <v>1.1574074074074438E-5</v>
      </c>
      <c r="E114" s="4">
        <f t="shared" si="16"/>
        <v>560</v>
      </c>
      <c r="F114" s="4">
        <f t="shared" si="17"/>
        <v>554.4</v>
      </c>
      <c r="G114" s="23">
        <f t="shared" si="18"/>
        <v>1.0000000000000315</v>
      </c>
      <c r="H114" s="17" t="s">
        <v>25</v>
      </c>
      <c r="I114" s="46" t="s">
        <v>127</v>
      </c>
      <c r="J114" s="47" t="s">
        <v>479</v>
      </c>
      <c r="K114" s="46" t="s">
        <v>498</v>
      </c>
      <c r="L114" s="48" t="str">
        <f t="shared" si="19"/>
        <v>V,C</v>
      </c>
      <c r="M114" s="55"/>
      <c r="O114" s="8">
        <v>1.0000000000000127</v>
      </c>
      <c r="P114" s="8" t="s">
        <v>25</v>
      </c>
      <c r="Q114" s="8" t="s">
        <v>4</v>
      </c>
    </row>
    <row r="115" spans="1:18" ht="17" thickBot="1" x14ac:dyDescent="0.25">
      <c r="A115">
        <v>114</v>
      </c>
      <c r="B115" s="19">
        <v>6.7708333333333336E-3</v>
      </c>
      <c r="C115" s="20">
        <v>6.7256944444444447E-3</v>
      </c>
      <c r="D115" s="20">
        <f t="shared" si="15"/>
        <v>1.1574074074074438E-5</v>
      </c>
      <c r="E115" s="4">
        <f t="shared" si="16"/>
        <v>561</v>
      </c>
      <c r="F115" s="4">
        <f t="shared" si="17"/>
        <v>557.1</v>
      </c>
      <c r="G115" s="23">
        <f t="shared" si="18"/>
        <v>1.0000000000000315</v>
      </c>
      <c r="H115" s="17" t="s">
        <v>330</v>
      </c>
      <c r="I115" s="46" t="s">
        <v>493</v>
      </c>
      <c r="J115" s="47" t="s">
        <v>479</v>
      </c>
      <c r="K115" s="46" t="s">
        <v>498</v>
      </c>
      <c r="L115" s="48" t="str">
        <f t="shared" si="19"/>
        <v>Y,C</v>
      </c>
      <c r="M115" s="55"/>
      <c r="O115" s="8">
        <v>1.999999999999988</v>
      </c>
      <c r="P115" s="8" t="s">
        <v>25</v>
      </c>
      <c r="Q115" s="8" t="s">
        <v>4</v>
      </c>
    </row>
    <row r="116" spans="1:18" ht="17" thickBot="1" x14ac:dyDescent="0.25">
      <c r="A116">
        <v>115</v>
      </c>
      <c r="B116" s="19">
        <v>6.782407407407408E-3</v>
      </c>
      <c r="C116" s="20">
        <v>6.7696759259259255E-3</v>
      </c>
      <c r="D116" s="20">
        <f t="shared" si="15"/>
        <v>1.157407407407357E-5</v>
      </c>
      <c r="E116" s="4">
        <f t="shared" si="16"/>
        <v>562</v>
      </c>
      <c r="F116" s="4">
        <f t="shared" si="17"/>
        <v>560.9</v>
      </c>
      <c r="G116" s="23">
        <f t="shared" si="18"/>
        <v>0.99999999999995648</v>
      </c>
      <c r="H116" s="17" t="s">
        <v>56</v>
      </c>
      <c r="I116" s="46" t="s">
        <v>127</v>
      </c>
      <c r="J116" s="47" t="s">
        <v>479</v>
      </c>
      <c r="K116" s="46" t="s">
        <v>498</v>
      </c>
      <c r="L116" s="48" t="str">
        <f t="shared" si="19"/>
        <v>V,C</v>
      </c>
      <c r="M116" s="55"/>
      <c r="O116" s="8">
        <v>2.5000000000000036</v>
      </c>
      <c r="P116" s="8" t="s">
        <v>259</v>
      </c>
      <c r="Q116" s="8" t="s">
        <v>4</v>
      </c>
    </row>
    <row r="117" spans="1:18" ht="17" thickBot="1" x14ac:dyDescent="0.25">
      <c r="A117">
        <v>116</v>
      </c>
      <c r="B117" s="19">
        <v>6.7939814814814816E-3</v>
      </c>
      <c r="C117" s="20">
        <v>6.7708333333333336E-3</v>
      </c>
      <c r="D117" s="20">
        <f t="shared" si="15"/>
        <v>2.3148148148147141E-5</v>
      </c>
      <c r="E117" s="4">
        <f t="shared" si="16"/>
        <v>563</v>
      </c>
      <c r="F117" s="4">
        <f t="shared" si="17"/>
        <v>561</v>
      </c>
      <c r="G117" s="23">
        <f t="shared" si="18"/>
        <v>1.999999999999913</v>
      </c>
      <c r="H117" s="17" t="s">
        <v>331</v>
      </c>
      <c r="I117" s="46" t="s">
        <v>128</v>
      </c>
      <c r="J117" s="47" t="s">
        <v>479</v>
      </c>
      <c r="K117" s="46" t="s">
        <v>498</v>
      </c>
      <c r="L117" s="48" t="str">
        <f t="shared" si="19"/>
        <v>W,C</v>
      </c>
      <c r="M117" s="55"/>
      <c r="O117" s="8">
        <v>9.2000000000000011</v>
      </c>
      <c r="P117" s="8" t="s">
        <v>266</v>
      </c>
      <c r="Q117" s="8" t="s">
        <v>4</v>
      </c>
    </row>
    <row r="118" spans="1:18" ht="17" thickBot="1" x14ac:dyDescent="0.25">
      <c r="A118">
        <v>117</v>
      </c>
      <c r="B118" s="19">
        <v>6.8171296296296287E-3</v>
      </c>
      <c r="C118" s="20">
        <v>6.7708333333333336E-3</v>
      </c>
      <c r="D118" s="20">
        <f t="shared" si="15"/>
        <v>1.1574074074075305E-5</v>
      </c>
      <c r="E118" s="4">
        <f t="shared" si="16"/>
        <v>564.99999999999989</v>
      </c>
      <c r="F118" s="4">
        <f t="shared" si="17"/>
        <v>561</v>
      </c>
      <c r="G118" s="23">
        <f t="shared" si="18"/>
        <v>1.0000000000001064</v>
      </c>
      <c r="H118" s="17" t="s">
        <v>332</v>
      </c>
      <c r="I118" s="46" t="s">
        <v>127</v>
      </c>
      <c r="J118" s="47" t="s">
        <v>479</v>
      </c>
      <c r="K118" s="46" t="s">
        <v>498</v>
      </c>
      <c r="L118" s="48" t="str">
        <f t="shared" si="19"/>
        <v>V,C</v>
      </c>
      <c r="M118" s="55"/>
      <c r="O118" s="8">
        <v>1.9999999999999505</v>
      </c>
      <c r="P118" s="8" t="s">
        <v>275</v>
      </c>
      <c r="Q118" s="8" t="s">
        <v>4</v>
      </c>
    </row>
    <row r="119" spans="1:18" ht="17" thickBot="1" x14ac:dyDescent="0.25">
      <c r="A119">
        <v>118</v>
      </c>
      <c r="B119" s="19">
        <v>6.828703703703704E-3</v>
      </c>
      <c r="C119" s="20">
        <v>6.7916666666666655E-3</v>
      </c>
      <c r="D119" s="20">
        <f t="shared" si="15"/>
        <v>2.3148148148148008E-5</v>
      </c>
      <c r="E119" s="4">
        <f t="shared" si="16"/>
        <v>566</v>
      </c>
      <c r="F119" s="4">
        <f t="shared" si="17"/>
        <v>562.79999999999984</v>
      </c>
      <c r="G119" s="23">
        <f t="shared" si="18"/>
        <v>1.999999999999988</v>
      </c>
      <c r="H119" s="17" t="s">
        <v>333</v>
      </c>
      <c r="I119" s="46" t="s">
        <v>495</v>
      </c>
      <c r="J119" s="47" t="s">
        <v>479</v>
      </c>
      <c r="K119" s="46" t="s">
        <v>498</v>
      </c>
      <c r="L119" s="48" t="str">
        <f t="shared" si="19"/>
        <v>Z,C</v>
      </c>
      <c r="M119" s="55"/>
      <c r="O119" s="8">
        <v>4.2999999999999554</v>
      </c>
      <c r="P119" s="8" t="s">
        <v>282</v>
      </c>
      <c r="Q119" s="8" t="s">
        <v>4</v>
      </c>
    </row>
    <row r="120" spans="1:18" ht="17" thickBot="1" x14ac:dyDescent="0.25">
      <c r="A120">
        <v>119</v>
      </c>
      <c r="B120" s="19">
        <v>6.851851851851852E-3</v>
      </c>
      <c r="C120" s="20">
        <v>6.8263888888888888E-3</v>
      </c>
      <c r="D120" s="20">
        <f t="shared" si="15"/>
        <v>2.3148148148148008E-5</v>
      </c>
      <c r="E120" s="4">
        <f t="shared" si="16"/>
        <v>568</v>
      </c>
      <c r="F120" s="4">
        <f t="shared" si="17"/>
        <v>565.79999999999995</v>
      </c>
      <c r="G120" s="23">
        <f t="shared" si="18"/>
        <v>1.999999999999988</v>
      </c>
      <c r="H120" s="17" t="s">
        <v>507</v>
      </c>
      <c r="I120" s="46" t="s">
        <v>493</v>
      </c>
      <c r="J120" s="47" t="s">
        <v>462</v>
      </c>
      <c r="K120" s="46" t="s">
        <v>497</v>
      </c>
      <c r="L120" s="48" t="str">
        <f t="shared" si="19"/>
        <v>Y,I</v>
      </c>
      <c r="M120" s="55"/>
      <c r="O120" s="8">
        <v>5.6000000000000414</v>
      </c>
      <c r="P120" s="8" t="s">
        <v>284</v>
      </c>
      <c r="Q120" s="8" t="s">
        <v>4</v>
      </c>
    </row>
    <row r="121" spans="1:18" ht="17" thickBot="1" x14ac:dyDescent="0.25">
      <c r="A121">
        <v>120</v>
      </c>
      <c r="B121" s="19">
        <v>6.875E-3</v>
      </c>
      <c r="C121" s="20">
        <v>6.8275462962962968E-3</v>
      </c>
      <c r="D121" s="20">
        <f t="shared" si="15"/>
        <v>4.5138888888888833E-5</v>
      </c>
      <c r="E121" s="4">
        <f t="shared" si="16"/>
        <v>570</v>
      </c>
      <c r="F121" s="4">
        <f t="shared" si="17"/>
        <v>565.90000000000009</v>
      </c>
      <c r="G121" s="23">
        <f t="shared" si="18"/>
        <v>3.899999999999995</v>
      </c>
      <c r="H121" s="17" t="s">
        <v>335</v>
      </c>
      <c r="I121" s="46" t="s">
        <v>128</v>
      </c>
      <c r="J121" s="47" t="s">
        <v>464</v>
      </c>
      <c r="K121" s="46" t="s">
        <v>497</v>
      </c>
      <c r="L121" s="48" t="str">
        <f t="shared" si="19"/>
        <v>W,I</v>
      </c>
      <c r="M121" s="55"/>
      <c r="O121" s="8">
        <v>4.6000000000000094</v>
      </c>
      <c r="P121" s="8" t="s">
        <v>290</v>
      </c>
      <c r="Q121" s="8" t="s">
        <v>4</v>
      </c>
    </row>
    <row r="122" spans="1:18" ht="17" thickBot="1" x14ac:dyDescent="0.25">
      <c r="A122">
        <v>121</v>
      </c>
      <c r="B122" s="19">
        <v>6.9201388888888889E-3</v>
      </c>
      <c r="C122" s="20">
        <v>6.9490740740740737E-3</v>
      </c>
      <c r="D122" s="20">
        <f t="shared" si="15"/>
        <v>2.8935185185184793E-5</v>
      </c>
      <c r="E122" s="4">
        <f t="shared" si="16"/>
        <v>573.9</v>
      </c>
      <c r="F122" s="4">
        <f t="shared" si="17"/>
        <v>576.4</v>
      </c>
      <c r="G122" s="23">
        <f t="shared" si="18"/>
        <v>2.4999999999999662</v>
      </c>
      <c r="H122" s="17" t="s">
        <v>161</v>
      </c>
      <c r="I122" s="46" t="s">
        <v>494</v>
      </c>
      <c r="J122" s="47" t="s">
        <v>479</v>
      </c>
      <c r="K122" s="46" t="s">
        <v>498</v>
      </c>
      <c r="L122" s="48" t="str">
        <f t="shared" si="19"/>
        <v>X,C</v>
      </c>
      <c r="M122" s="55"/>
      <c r="O122" s="8">
        <v>2.0999999999999686</v>
      </c>
      <c r="P122" s="8" t="s">
        <v>25</v>
      </c>
      <c r="Q122" s="8" t="s">
        <v>4</v>
      </c>
    </row>
    <row r="123" spans="1:18" ht="17" thickBot="1" x14ac:dyDescent="0.25">
      <c r="A123">
        <v>122</v>
      </c>
      <c r="B123" s="19">
        <v>6.9490740740740737E-3</v>
      </c>
      <c r="C123" s="20">
        <v>7.0405092592592594E-3</v>
      </c>
      <c r="D123" s="20">
        <f t="shared" si="15"/>
        <v>9.1435185185185716E-5</v>
      </c>
      <c r="E123" s="4">
        <f t="shared" si="16"/>
        <v>576.4</v>
      </c>
      <c r="F123" s="4">
        <f t="shared" si="17"/>
        <v>584.29999999999995</v>
      </c>
      <c r="G123" s="23">
        <f t="shared" si="18"/>
        <v>7.9000000000000457</v>
      </c>
      <c r="H123" s="17" t="s">
        <v>336</v>
      </c>
      <c r="I123" s="46" t="s">
        <v>127</v>
      </c>
      <c r="J123" s="47" t="s">
        <v>9</v>
      </c>
      <c r="K123" s="46" t="s">
        <v>491</v>
      </c>
      <c r="L123" s="48" t="str">
        <f t="shared" si="19"/>
        <v>V,P</v>
      </c>
      <c r="M123" s="55"/>
      <c r="O123" s="8">
        <v>0.5999999999999589</v>
      </c>
      <c r="P123" s="8" t="s">
        <v>310</v>
      </c>
      <c r="Q123" s="8" t="s">
        <v>4</v>
      </c>
    </row>
    <row r="124" spans="1:18" ht="17" thickBot="1" x14ac:dyDescent="0.25">
      <c r="A124">
        <v>123</v>
      </c>
      <c r="B124" s="19">
        <v>7.0405092592592594E-3</v>
      </c>
      <c r="C124" s="20">
        <v>7.2361111111111107E-3</v>
      </c>
      <c r="D124" s="20">
        <f t="shared" si="15"/>
        <v>1.9560185185185132E-4</v>
      </c>
      <c r="E124" s="4">
        <f t="shared" si="16"/>
        <v>584.29999999999995</v>
      </c>
      <c r="F124" s="4">
        <f t="shared" si="17"/>
        <v>601.19999999999993</v>
      </c>
      <c r="G124" s="23">
        <f t="shared" si="18"/>
        <v>16.899999999999952</v>
      </c>
      <c r="H124" s="17" t="s">
        <v>337</v>
      </c>
      <c r="I124" s="46" t="s">
        <v>14</v>
      </c>
      <c r="J124" s="47" t="s">
        <v>490</v>
      </c>
      <c r="K124" s="46" t="s">
        <v>504</v>
      </c>
      <c r="L124" s="48" t="str">
        <f t="shared" si="19"/>
        <v>ALL,M</v>
      </c>
      <c r="M124" s="55"/>
      <c r="O124" s="8">
        <v>1.999999999999988</v>
      </c>
      <c r="P124" s="8" t="s">
        <v>313</v>
      </c>
      <c r="Q124" s="8" t="s">
        <v>4</v>
      </c>
    </row>
    <row r="125" spans="1:18" ht="17" thickBot="1" x14ac:dyDescent="0.25">
      <c r="A125">
        <v>124</v>
      </c>
      <c r="B125" s="19">
        <v>7.2361111111111107E-3</v>
      </c>
      <c r="C125" s="20">
        <v>7.2893518518518515E-3</v>
      </c>
      <c r="D125" s="20">
        <f t="shared" si="15"/>
        <v>5.3240740740740852E-5</v>
      </c>
      <c r="E125" s="4">
        <f t="shared" si="16"/>
        <v>601.19999999999993</v>
      </c>
      <c r="F125" s="4">
        <f t="shared" si="17"/>
        <v>605.79999999999995</v>
      </c>
      <c r="G125" s="23">
        <f t="shared" si="18"/>
        <v>4.6000000000000094</v>
      </c>
      <c r="H125" s="17" t="s">
        <v>338</v>
      </c>
      <c r="I125" s="46" t="s">
        <v>493</v>
      </c>
      <c r="J125" s="47" t="s">
        <v>479</v>
      </c>
      <c r="K125" s="46" t="s">
        <v>498</v>
      </c>
      <c r="L125" s="48" t="str">
        <f t="shared" si="19"/>
        <v>Y,C</v>
      </c>
      <c r="M125" s="55"/>
      <c r="O125" s="8">
        <v>0.60000000000003384</v>
      </c>
      <c r="P125" s="8" t="s">
        <v>25</v>
      </c>
      <c r="Q125" s="8" t="s">
        <v>4</v>
      </c>
    </row>
    <row r="126" spans="1:18" ht="17" thickBot="1" x14ac:dyDescent="0.25">
      <c r="A126">
        <v>125</v>
      </c>
      <c r="B126" s="19">
        <v>7.2893518518518515E-3</v>
      </c>
      <c r="C126" s="20">
        <v>7.325231481481482E-3</v>
      </c>
      <c r="D126" s="20">
        <f t="shared" si="15"/>
        <v>7.8703703703703227E-5</v>
      </c>
      <c r="E126" s="4">
        <f t="shared" si="16"/>
        <v>605.79999999999995</v>
      </c>
      <c r="F126" s="4">
        <f t="shared" si="17"/>
        <v>608.90000000000009</v>
      </c>
      <c r="G126" s="23">
        <f t="shared" si="18"/>
        <v>6.799999999999959</v>
      </c>
      <c r="H126" s="17" t="s">
        <v>339</v>
      </c>
      <c r="I126" s="46" t="s">
        <v>128</v>
      </c>
      <c r="J126" s="47" t="s">
        <v>479</v>
      </c>
      <c r="K126" s="46" t="s">
        <v>498</v>
      </c>
      <c r="L126" s="48" t="str">
        <f t="shared" si="19"/>
        <v>W,C</v>
      </c>
      <c r="M126" s="55"/>
      <c r="O126" s="8">
        <v>1.999999999999988</v>
      </c>
      <c r="P126" s="8" t="s">
        <v>333</v>
      </c>
      <c r="Q126" s="8" t="s">
        <v>4</v>
      </c>
    </row>
    <row r="127" spans="1:18" ht="17" thickBot="1" x14ac:dyDescent="0.25">
      <c r="A127">
        <v>126</v>
      </c>
      <c r="B127" s="19">
        <v>7.3680555555555548E-3</v>
      </c>
      <c r="C127" s="20">
        <v>7.3692129629629628E-3</v>
      </c>
      <c r="D127" s="20">
        <f t="shared" si="15"/>
        <v>1.6203703703704907E-5</v>
      </c>
      <c r="E127" s="4">
        <f t="shared" si="16"/>
        <v>612.59999999999991</v>
      </c>
      <c r="F127" s="4">
        <f t="shared" si="17"/>
        <v>612.69999999999993</v>
      </c>
      <c r="G127" s="23">
        <f t="shared" si="18"/>
        <v>1.4000000000001038</v>
      </c>
      <c r="H127" s="17" t="s">
        <v>340</v>
      </c>
      <c r="I127" s="46" t="s">
        <v>495</v>
      </c>
      <c r="J127" s="47" t="s">
        <v>479</v>
      </c>
      <c r="K127" s="46" t="s">
        <v>498</v>
      </c>
      <c r="L127" s="48" t="str">
        <f t="shared" si="19"/>
        <v>Z,C</v>
      </c>
      <c r="M127" s="55"/>
      <c r="O127" s="8">
        <v>1.4000000000001038</v>
      </c>
      <c r="P127" s="8" t="s">
        <v>340</v>
      </c>
      <c r="Q127" s="8" t="s">
        <v>4</v>
      </c>
      <c r="R127">
        <f>SUM(O111:O127)</f>
        <v>65.100000000000023</v>
      </c>
    </row>
    <row r="128" spans="1:18" ht="17" thickBot="1" x14ac:dyDescent="0.25">
      <c r="A128">
        <v>127</v>
      </c>
      <c r="B128" s="19">
        <v>7.3842592592592597E-3</v>
      </c>
      <c r="C128" s="20">
        <v>7.4259259259259261E-3</v>
      </c>
      <c r="D128" s="20">
        <f t="shared" si="15"/>
        <v>4.1666666666666415E-5</v>
      </c>
      <c r="E128" s="4">
        <f t="shared" si="16"/>
        <v>614</v>
      </c>
      <c r="F128" s="4">
        <f t="shared" si="17"/>
        <v>617.6</v>
      </c>
      <c r="G128" s="23">
        <f t="shared" si="18"/>
        <v>3.5999999999999783</v>
      </c>
      <c r="H128" s="17" t="s">
        <v>341</v>
      </c>
      <c r="I128" s="46" t="s">
        <v>127</v>
      </c>
      <c r="J128" s="47" t="s">
        <v>479</v>
      </c>
      <c r="K128" s="46" t="s">
        <v>498</v>
      </c>
      <c r="L128" s="48" t="str">
        <f t="shared" si="19"/>
        <v>V,C</v>
      </c>
      <c r="M128" s="55"/>
      <c r="O128" s="8">
        <v>7.5999999999999543</v>
      </c>
      <c r="P128" s="8" t="s">
        <v>161</v>
      </c>
      <c r="Q128" s="8" t="s">
        <v>18</v>
      </c>
    </row>
    <row r="129" spans="2:12" ht="17" thickBot="1" x14ac:dyDescent="0.25">
      <c r="B129" s="20">
        <v>7.4259259259259261E-3</v>
      </c>
      <c r="I129" s="46"/>
      <c r="J129" s="47"/>
      <c r="K129" s="46"/>
      <c r="L129" s="48"/>
    </row>
    <row r="130" spans="2:12" x14ac:dyDescent="0.2">
      <c r="I130" s="46"/>
      <c r="J130" s="47"/>
      <c r="K130" s="46"/>
      <c r="L130" s="48"/>
    </row>
  </sheetData>
  <autoFilter ref="A1:L1" xr:uid="{00000000-0009-0000-0000-000006000000}">
    <sortState xmlns:xlrd2="http://schemas.microsoft.com/office/spreadsheetml/2017/richdata2" ref="A2:L129">
      <sortCondition ref="A1:A129"/>
    </sortState>
  </autoFilter>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21"/>
  <sheetViews>
    <sheetView workbookViewId="0">
      <selection activeCell="I1" sqref="I1:L1"/>
    </sheetView>
  </sheetViews>
  <sheetFormatPr baseColWidth="10" defaultColWidth="11" defaultRowHeight="16" x14ac:dyDescent="0.2"/>
  <cols>
    <col min="3" max="3" width="0" hidden="1" customWidth="1"/>
    <col min="5" max="5" width="11" style="24"/>
    <col min="6" max="6" width="0" hidden="1" customWidth="1"/>
    <col min="7" max="7" width="11" style="24"/>
    <col min="8" max="8" width="92.83203125" customWidth="1"/>
    <col min="9" max="9" width="11" style="43"/>
    <col min="10" max="10" width="11" style="49"/>
    <col min="11" max="11" width="11" style="50"/>
    <col min="12" max="12" width="11" style="51"/>
  </cols>
  <sheetData>
    <row r="1" spans="1:12" ht="35" thickBot="1" x14ac:dyDescent="0.25">
      <c r="A1" t="s">
        <v>451</v>
      </c>
      <c r="B1" s="18" t="s">
        <v>0</v>
      </c>
      <c r="C1" s="16" t="s">
        <v>1</v>
      </c>
      <c r="D1" s="16" t="s">
        <v>123</v>
      </c>
      <c r="E1" s="57" t="s">
        <v>452</v>
      </c>
      <c r="F1" s="16" t="s">
        <v>453</v>
      </c>
      <c r="G1" s="56" t="s">
        <v>454</v>
      </c>
      <c r="H1" s="16" t="s">
        <v>2</v>
      </c>
      <c r="I1" s="33" t="s">
        <v>3</v>
      </c>
      <c r="J1" s="34" t="s">
        <v>1127</v>
      </c>
      <c r="K1" s="33" t="s">
        <v>1128</v>
      </c>
      <c r="L1" s="35" t="s">
        <v>496</v>
      </c>
    </row>
    <row r="2" spans="1:12" ht="17" thickBot="1" x14ac:dyDescent="0.25">
      <c r="A2">
        <v>1</v>
      </c>
      <c r="B2" s="19">
        <v>1.9976851851851852E-3</v>
      </c>
      <c r="C2" s="20">
        <v>2.0821759259259257E-3</v>
      </c>
      <c r="D2" s="20">
        <f t="shared" ref="D2:D33" si="0">SUM(B3-B2)</f>
        <v>3.1250000000000028E-5</v>
      </c>
      <c r="E2" s="23">
        <f t="shared" ref="E2:E33" si="1">SUM(B2*86400)-172.6</f>
        <v>0</v>
      </c>
      <c r="F2" s="22">
        <f t="shared" ref="F2:F33" si="2">SUM(C2*86400)-172.6</f>
        <v>7.2999999999999829</v>
      </c>
      <c r="G2" s="23">
        <f t="shared" ref="G2:G33" si="3">SUM(D2*86400)</f>
        <v>2.7000000000000024</v>
      </c>
      <c r="H2" s="17" t="s">
        <v>342</v>
      </c>
      <c r="I2" s="46" t="s">
        <v>127</v>
      </c>
      <c r="J2" s="47" t="s">
        <v>460</v>
      </c>
      <c r="K2" s="46" t="s">
        <v>497</v>
      </c>
      <c r="L2" s="48" t="str">
        <f t="shared" ref="L2:L33" si="4">CONCATENATE(I2,",", K2)</f>
        <v>V,I</v>
      </c>
    </row>
    <row r="3" spans="1:12" ht="17" thickBot="1" x14ac:dyDescent="0.25">
      <c r="A3">
        <v>2</v>
      </c>
      <c r="B3" s="19">
        <v>2.0289351851851853E-3</v>
      </c>
      <c r="C3" s="20">
        <v>2.0995370370370373E-3</v>
      </c>
      <c r="D3" s="20">
        <f t="shared" si="0"/>
        <v>5.4398148148148036E-5</v>
      </c>
      <c r="E3" s="23">
        <f t="shared" si="1"/>
        <v>2.7000000000000171</v>
      </c>
      <c r="F3" s="22">
        <f t="shared" si="2"/>
        <v>8.8000000000000398</v>
      </c>
      <c r="G3" s="23">
        <f t="shared" si="3"/>
        <v>4.6999999999999904</v>
      </c>
      <c r="H3" s="17" t="s">
        <v>343</v>
      </c>
      <c r="I3" s="46" t="s">
        <v>493</v>
      </c>
      <c r="J3" s="47" t="s">
        <v>462</v>
      </c>
      <c r="K3" s="46" t="s">
        <v>497</v>
      </c>
      <c r="L3" s="48" t="str">
        <f t="shared" si="4"/>
        <v>Y,I</v>
      </c>
    </row>
    <row r="4" spans="1:12" ht="17" thickBot="1" x14ac:dyDescent="0.25">
      <c r="A4">
        <v>3</v>
      </c>
      <c r="B4" s="19">
        <v>2.0833333333333333E-3</v>
      </c>
      <c r="C4" s="20">
        <v>2.0844907407407405E-3</v>
      </c>
      <c r="D4" s="20">
        <f t="shared" si="0"/>
        <v>2.3148148148148008E-5</v>
      </c>
      <c r="E4" s="23">
        <f t="shared" si="1"/>
        <v>7.4000000000000057</v>
      </c>
      <c r="F4" s="22">
        <f t="shared" si="2"/>
        <v>7.4999999999999716</v>
      </c>
      <c r="G4" s="23">
        <f t="shared" si="3"/>
        <v>1.999999999999988</v>
      </c>
      <c r="H4" s="17" t="s">
        <v>344</v>
      </c>
      <c r="I4" s="46" t="s">
        <v>495</v>
      </c>
      <c r="J4" s="47" t="s">
        <v>467</v>
      </c>
      <c r="K4" s="46" t="s">
        <v>498</v>
      </c>
      <c r="L4" s="48" t="str">
        <f t="shared" si="4"/>
        <v>Z,C</v>
      </c>
    </row>
    <row r="5" spans="1:12" ht="17" thickBot="1" x14ac:dyDescent="0.25">
      <c r="A5">
        <v>4</v>
      </c>
      <c r="B5" s="19">
        <v>2.1064814814814813E-3</v>
      </c>
      <c r="C5" s="20">
        <v>2.1261574074074073E-3</v>
      </c>
      <c r="D5" s="20">
        <f t="shared" si="0"/>
        <v>1.9675925925926024E-5</v>
      </c>
      <c r="E5" s="23">
        <f t="shared" si="1"/>
        <v>9.3999999999999773</v>
      </c>
      <c r="F5" s="22">
        <f t="shared" si="2"/>
        <v>11.099999999999994</v>
      </c>
      <c r="G5" s="23">
        <f t="shared" si="3"/>
        <v>1.7000000000000084</v>
      </c>
      <c r="H5" s="17" t="s">
        <v>345</v>
      </c>
      <c r="I5" s="46" t="s">
        <v>494</v>
      </c>
      <c r="J5" s="47" t="s">
        <v>462</v>
      </c>
      <c r="K5" s="46" t="s">
        <v>497</v>
      </c>
      <c r="L5" s="48" t="str">
        <f t="shared" si="4"/>
        <v>X,I</v>
      </c>
    </row>
    <row r="6" spans="1:12" ht="17" thickBot="1" x14ac:dyDescent="0.25">
      <c r="A6">
        <v>5</v>
      </c>
      <c r="B6" s="19">
        <v>2.1261574074074073E-3</v>
      </c>
      <c r="C6" s="20">
        <v>2.127314814814815E-3</v>
      </c>
      <c r="D6" s="20">
        <f t="shared" si="0"/>
        <v>2.6620370370370426E-5</v>
      </c>
      <c r="E6" s="23">
        <f t="shared" si="1"/>
        <v>11.099999999999994</v>
      </c>
      <c r="F6" s="22">
        <f t="shared" si="2"/>
        <v>11.200000000000017</v>
      </c>
      <c r="G6" s="23">
        <f t="shared" si="3"/>
        <v>2.3000000000000047</v>
      </c>
      <c r="H6" s="17" t="s">
        <v>346</v>
      </c>
      <c r="I6" s="46" t="s">
        <v>495</v>
      </c>
      <c r="J6" s="47" t="s">
        <v>479</v>
      </c>
      <c r="K6" s="46" t="s">
        <v>498</v>
      </c>
      <c r="L6" s="48" t="str">
        <f t="shared" si="4"/>
        <v>Z,C</v>
      </c>
    </row>
    <row r="7" spans="1:12" ht="17" thickBot="1" x14ac:dyDescent="0.25">
      <c r="A7">
        <v>6</v>
      </c>
      <c r="B7" s="19">
        <v>2.1527777777777778E-3</v>
      </c>
      <c r="C7" s="20">
        <v>2.1967592592592594E-3</v>
      </c>
      <c r="D7" s="20">
        <f t="shared" si="0"/>
        <v>4.3981481481481649E-5</v>
      </c>
      <c r="E7" s="23">
        <f t="shared" si="1"/>
        <v>13.400000000000006</v>
      </c>
      <c r="F7" s="22">
        <f t="shared" si="2"/>
        <v>17.200000000000017</v>
      </c>
      <c r="G7" s="23">
        <f t="shared" si="3"/>
        <v>3.8000000000000145</v>
      </c>
      <c r="H7" s="17" t="s">
        <v>347</v>
      </c>
      <c r="I7" s="46" t="s">
        <v>127</v>
      </c>
      <c r="J7" s="47" t="s">
        <v>479</v>
      </c>
      <c r="K7" s="46" t="s">
        <v>498</v>
      </c>
      <c r="L7" s="48" t="str">
        <f t="shared" si="4"/>
        <v>V,C</v>
      </c>
    </row>
    <row r="8" spans="1:12" ht="17" thickBot="1" x14ac:dyDescent="0.25">
      <c r="A8">
        <v>7</v>
      </c>
      <c r="B8" s="19">
        <v>2.1967592592592594E-3</v>
      </c>
      <c r="C8" s="20">
        <v>2.3437499999999999E-3</v>
      </c>
      <c r="D8" s="20">
        <f t="shared" si="0"/>
        <v>1.469907407407405E-4</v>
      </c>
      <c r="E8" s="23">
        <f t="shared" si="1"/>
        <v>17.200000000000017</v>
      </c>
      <c r="F8" s="22">
        <f t="shared" si="2"/>
        <v>29.900000000000006</v>
      </c>
      <c r="G8" s="23">
        <f t="shared" si="3"/>
        <v>12.69999999999998</v>
      </c>
      <c r="H8" s="17" t="s">
        <v>348</v>
      </c>
      <c r="I8" s="46" t="s">
        <v>495</v>
      </c>
      <c r="J8" s="47" t="s">
        <v>479</v>
      </c>
      <c r="K8" s="46" t="s">
        <v>498</v>
      </c>
      <c r="L8" s="48" t="str">
        <f t="shared" si="4"/>
        <v>Z,C</v>
      </c>
    </row>
    <row r="9" spans="1:12" ht="17" thickBot="1" x14ac:dyDescent="0.25">
      <c r="A9">
        <v>8</v>
      </c>
      <c r="B9" s="19">
        <v>2.3437499999999999E-3</v>
      </c>
      <c r="C9" s="20">
        <v>2.3449074074074075E-3</v>
      </c>
      <c r="D9" s="20">
        <f t="shared" si="0"/>
        <v>7.407407407407406E-5</v>
      </c>
      <c r="E9" s="23">
        <f t="shared" si="1"/>
        <v>29.900000000000006</v>
      </c>
      <c r="F9" s="22">
        <f t="shared" si="2"/>
        <v>30.000000000000028</v>
      </c>
      <c r="G9" s="23">
        <f t="shared" si="3"/>
        <v>6.3999999999999986</v>
      </c>
      <c r="H9" s="17" t="s">
        <v>349</v>
      </c>
      <c r="I9" s="46" t="s">
        <v>127</v>
      </c>
      <c r="J9" s="47" t="s">
        <v>479</v>
      </c>
      <c r="K9" s="46" t="s">
        <v>498</v>
      </c>
      <c r="L9" s="48" t="str">
        <f t="shared" si="4"/>
        <v>V,C</v>
      </c>
    </row>
    <row r="10" spans="1:12" ht="17" thickBot="1" x14ac:dyDescent="0.25">
      <c r="A10">
        <v>9</v>
      </c>
      <c r="B10" s="19">
        <v>2.417824074074074E-3</v>
      </c>
      <c r="C10" s="20">
        <v>2.4212962962962964E-3</v>
      </c>
      <c r="D10" s="20">
        <f t="shared" si="0"/>
        <v>1.2731481481481621E-5</v>
      </c>
      <c r="E10" s="23">
        <f t="shared" si="1"/>
        <v>36.299999999999983</v>
      </c>
      <c r="F10" s="22">
        <f t="shared" si="2"/>
        <v>36.600000000000023</v>
      </c>
      <c r="G10" s="23">
        <f t="shared" si="3"/>
        <v>1.1000000000000121</v>
      </c>
      <c r="H10" s="17" t="s">
        <v>350</v>
      </c>
      <c r="I10" s="46" t="s">
        <v>495</v>
      </c>
      <c r="J10" s="47" t="s">
        <v>479</v>
      </c>
      <c r="K10" s="46" t="s">
        <v>498</v>
      </c>
      <c r="L10" s="48" t="str">
        <f t="shared" si="4"/>
        <v>Z,C</v>
      </c>
    </row>
    <row r="11" spans="1:12" ht="17" thickBot="1" x14ac:dyDescent="0.25">
      <c r="A11">
        <v>10</v>
      </c>
      <c r="B11" s="19">
        <v>2.4305555555555556E-3</v>
      </c>
      <c r="C11" s="20">
        <v>2.4224537037037036E-3</v>
      </c>
      <c r="D11" s="20">
        <f t="shared" si="0"/>
        <v>2.3148148148148008E-5</v>
      </c>
      <c r="E11" s="23">
        <f t="shared" si="1"/>
        <v>37.400000000000006</v>
      </c>
      <c r="F11" s="22">
        <f t="shared" si="2"/>
        <v>36.699999999999989</v>
      </c>
      <c r="G11" s="23">
        <f t="shared" si="3"/>
        <v>1.999999999999988</v>
      </c>
      <c r="H11" s="17" t="s">
        <v>351</v>
      </c>
      <c r="I11" s="46" t="s">
        <v>128</v>
      </c>
      <c r="J11" s="47" t="s">
        <v>479</v>
      </c>
      <c r="K11" s="46" t="s">
        <v>498</v>
      </c>
      <c r="L11" s="48" t="str">
        <f t="shared" si="4"/>
        <v>W,C</v>
      </c>
    </row>
    <row r="12" spans="1:12" ht="17" thickBot="1" x14ac:dyDescent="0.25">
      <c r="A12">
        <v>11</v>
      </c>
      <c r="B12" s="19">
        <v>2.4537037037037036E-3</v>
      </c>
      <c r="C12" s="20">
        <v>2.4363425925925928E-3</v>
      </c>
      <c r="D12" s="20">
        <f t="shared" si="0"/>
        <v>1.1574074074074004E-5</v>
      </c>
      <c r="E12" s="23">
        <f t="shared" si="1"/>
        <v>39.400000000000006</v>
      </c>
      <c r="F12" s="22">
        <f t="shared" si="2"/>
        <v>37.900000000000034</v>
      </c>
      <c r="G12" s="23">
        <f t="shared" si="3"/>
        <v>0.999999999999994</v>
      </c>
      <c r="H12" s="17" t="s">
        <v>352</v>
      </c>
      <c r="I12" s="46" t="s">
        <v>494</v>
      </c>
      <c r="J12" s="47" t="s">
        <v>479</v>
      </c>
      <c r="K12" s="46" t="s">
        <v>498</v>
      </c>
      <c r="L12" s="48" t="str">
        <f t="shared" si="4"/>
        <v>X,C</v>
      </c>
    </row>
    <row r="13" spans="1:12" ht="17" thickBot="1" x14ac:dyDescent="0.25">
      <c r="A13">
        <v>12</v>
      </c>
      <c r="B13" s="19">
        <v>2.4652777777777776E-3</v>
      </c>
      <c r="C13" s="20">
        <v>2.4722222222222224E-3</v>
      </c>
      <c r="D13" s="20">
        <f t="shared" si="0"/>
        <v>2.3148148148148442E-5</v>
      </c>
      <c r="E13" s="23">
        <f t="shared" si="1"/>
        <v>40.399999999999977</v>
      </c>
      <c r="F13" s="22">
        <f t="shared" si="2"/>
        <v>41.000000000000028</v>
      </c>
      <c r="G13" s="23">
        <f t="shared" si="3"/>
        <v>2.0000000000000253</v>
      </c>
      <c r="H13" s="17" t="s">
        <v>353</v>
      </c>
      <c r="I13" s="46" t="s">
        <v>127</v>
      </c>
      <c r="J13" s="47" t="s">
        <v>475</v>
      </c>
      <c r="K13" s="46" t="s">
        <v>498</v>
      </c>
      <c r="L13" s="48" t="str">
        <f t="shared" si="4"/>
        <v>V,C</v>
      </c>
    </row>
    <row r="14" spans="1:12" ht="17" thickBot="1" x14ac:dyDescent="0.25">
      <c r="A14">
        <v>13</v>
      </c>
      <c r="B14" s="19">
        <v>2.488425925925926E-3</v>
      </c>
      <c r="C14" s="20">
        <v>2.4733796296296296E-3</v>
      </c>
      <c r="D14" s="20">
        <f t="shared" si="0"/>
        <v>1.8518518518518406E-5</v>
      </c>
      <c r="E14" s="23">
        <f t="shared" si="1"/>
        <v>42.400000000000006</v>
      </c>
      <c r="F14" s="22">
        <f t="shared" si="2"/>
        <v>41.099999999999994</v>
      </c>
      <c r="G14" s="23">
        <f t="shared" si="3"/>
        <v>1.5999999999999903</v>
      </c>
      <c r="H14" s="17" t="s">
        <v>354</v>
      </c>
      <c r="I14" s="46" t="s">
        <v>493</v>
      </c>
      <c r="J14" s="47" t="s">
        <v>462</v>
      </c>
      <c r="K14" s="46" t="s">
        <v>497</v>
      </c>
      <c r="L14" s="48" t="str">
        <f t="shared" si="4"/>
        <v>Y,I</v>
      </c>
    </row>
    <row r="15" spans="1:12" ht="17" thickBot="1" x14ac:dyDescent="0.25">
      <c r="A15">
        <v>14</v>
      </c>
      <c r="B15" s="19">
        <v>2.5069444444444445E-3</v>
      </c>
      <c r="C15" s="20">
        <v>2.5081018518518521E-3</v>
      </c>
      <c r="D15" s="20">
        <f t="shared" si="0"/>
        <v>4.6296296296296016E-6</v>
      </c>
      <c r="E15" s="23">
        <f t="shared" si="1"/>
        <v>44</v>
      </c>
      <c r="F15" s="22">
        <f t="shared" si="2"/>
        <v>44.100000000000023</v>
      </c>
      <c r="G15" s="23">
        <f t="shared" si="3"/>
        <v>0.39999999999999758</v>
      </c>
      <c r="H15" s="17" t="s">
        <v>355</v>
      </c>
      <c r="I15" s="46" t="s">
        <v>127</v>
      </c>
      <c r="J15" s="47" t="s">
        <v>467</v>
      </c>
      <c r="K15" s="46" t="s">
        <v>498</v>
      </c>
      <c r="L15" s="48" t="str">
        <f t="shared" si="4"/>
        <v>V,C</v>
      </c>
    </row>
    <row r="16" spans="1:12" ht="17" thickBot="1" x14ac:dyDescent="0.25">
      <c r="A16">
        <v>15</v>
      </c>
      <c r="B16" s="19">
        <v>2.5115740740740741E-3</v>
      </c>
      <c r="C16" s="20">
        <v>2.5127314814814812E-3</v>
      </c>
      <c r="D16" s="20">
        <f t="shared" si="0"/>
        <v>6.2500000000000056E-5</v>
      </c>
      <c r="E16" s="23">
        <f t="shared" si="1"/>
        <v>44.400000000000006</v>
      </c>
      <c r="F16" s="22">
        <f t="shared" si="2"/>
        <v>44.499999999999972</v>
      </c>
      <c r="G16" s="23">
        <f t="shared" si="3"/>
        <v>5.4000000000000048</v>
      </c>
      <c r="H16" s="17" t="s">
        <v>356</v>
      </c>
      <c r="I16" s="46" t="s">
        <v>494</v>
      </c>
      <c r="J16" s="47" t="s">
        <v>479</v>
      </c>
      <c r="K16" s="46" t="s">
        <v>498</v>
      </c>
      <c r="L16" s="48" t="str">
        <f t="shared" si="4"/>
        <v>X,C</v>
      </c>
    </row>
    <row r="17" spans="1:12" ht="17" thickBot="1" x14ac:dyDescent="0.25">
      <c r="A17">
        <v>16</v>
      </c>
      <c r="B17" s="19">
        <v>2.5740740740740741E-3</v>
      </c>
      <c r="C17" s="20">
        <v>2.5752314814814817E-3</v>
      </c>
      <c r="D17" s="20">
        <f t="shared" si="0"/>
        <v>1.5740740740740776E-4</v>
      </c>
      <c r="E17" s="23">
        <f t="shared" si="1"/>
        <v>49.800000000000011</v>
      </c>
      <c r="F17" s="22">
        <f t="shared" si="2"/>
        <v>49.900000000000034</v>
      </c>
      <c r="G17" s="23">
        <f t="shared" si="3"/>
        <v>13.60000000000003</v>
      </c>
      <c r="H17" s="17" t="s">
        <v>357</v>
      </c>
      <c r="I17" s="46" t="s">
        <v>127</v>
      </c>
      <c r="J17" s="47" t="s">
        <v>462</v>
      </c>
      <c r="K17" s="46" t="s">
        <v>497</v>
      </c>
      <c r="L17" s="48" t="str">
        <f t="shared" si="4"/>
        <v>V,I</v>
      </c>
    </row>
    <row r="18" spans="1:12" ht="17" thickBot="1" x14ac:dyDescent="0.25">
      <c r="A18">
        <v>17</v>
      </c>
      <c r="B18" s="19">
        <v>2.7314814814814819E-3</v>
      </c>
      <c r="C18" s="20">
        <v>2.7986111111111111E-3</v>
      </c>
      <c r="D18" s="20">
        <f t="shared" si="0"/>
        <v>6.7129629629629223E-5</v>
      </c>
      <c r="E18" s="23">
        <f t="shared" si="1"/>
        <v>63.400000000000034</v>
      </c>
      <c r="F18" s="22">
        <f t="shared" si="2"/>
        <v>69.200000000000017</v>
      </c>
      <c r="G18" s="23">
        <f t="shared" si="3"/>
        <v>5.7999999999999652</v>
      </c>
      <c r="H18" s="17" t="s">
        <v>25</v>
      </c>
      <c r="I18" s="46" t="s">
        <v>493</v>
      </c>
      <c r="J18" s="47" t="s">
        <v>467</v>
      </c>
      <c r="K18" s="46" t="s">
        <v>498</v>
      </c>
      <c r="L18" s="48" t="str">
        <f t="shared" si="4"/>
        <v>Y,C</v>
      </c>
    </row>
    <row r="19" spans="1:12" ht="17" thickBot="1" x14ac:dyDescent="0.25">
      <c r="A19">
        <v>18</v>
      </c>
      <c r="B19" s="19">
        <v>2.7986111111111111E-3</v>
      </c>
      <c r="C19" s="20">
        <v>2.8402777777777779E-3</v>
      </c>
      <c r="D19" s="20">
        <f t="shared" si="0"/>
        <v>4.1666666666666848E-5</v>
      </c>
      <c r="E19" s="23">
        <f t="shared" si="1"/>
        <v>69.200000000000017</v>
      </c>
      <c r="F19" s="22">
        <f t="shared" si="2"/>
        <v>72.800000000000011</v>
      </c>
      <c r="G19" s="23">
        <f t="shared" si="3"/>
        <v>3.6000000000000156</v>
      </c>
      <c r="H19" s="17" t="s">
        <v>358</v>
      </c>
      <c r="I19" s="46" t="s">
        <v>128</v>
      </c>
      <c r="J19" s="47" t="s">
        <v>464</v>
      </c>
      <c r="K19" s="46" t="s">
        <v>497</v>
      </c>
      <c r="L19" s="48" t="str">
        <f t="shared" si="4"/>
        <v>W,I</v>
      </c>
    </row>
    <row r="20" spans="1:12" ht="17" thickBot="1" x14ac:dyDescent="0.25">
      <c r="A20">
        <v>19</v>
      </c>
      <c r="B20" s="19">
        <v>2.8402777777777779E-3</v>
      </c>
      <c r="C20" s="20">
        <v>2.8414351851851851E-3</v>
      </c>
      <c r="D20" s="20">
        <f t="shared" si="0"/>
        <v>2.777777777777761E-5</v>
      </c>
      <c r="E20" s="23">
        <f t="shared" si="1"/>
        <v>72.800000000000011</v>
      </c>
      <c r="F20" s="22">
        <f t="shared" si="2"/>
        <v>72.900000000000006</v>
      </c>
      <c r="G20" s="23">
        <f t="shared" si="3"/>
        <v>2.3999999999999853</v>
      </c>
      <c r="H20" s="17" t="s">
        <v>359</v>
      </c>
      <c r="I20" s="46" t="s">
        <v>493</v>
      </c>
      <c r="J20" s="47" t="s">
        <v>475</v>
      </c>
      <c r="K20" s="46" t="s">
        <v>498</v>
      </c>
      <c r="L20" s="48" t="str">
        <f t="shared" si="4"/>
        <v>Y,C</v>
      </c>
    </row>
    <row r="21" spans="1:12" ht="17" thickBot="1" x14ac:dyDescent="0.25">
      <c r="A21">
        <v>20</v>
      </c>
      <c r="B21" s="19">
        <v>2.8680555555555555E-3</v>
      </c>
      <c r="C21" s="20">
        <v>2.8692129629629627E-3</v>
      </c>
      <c r="D21" s="20">
        <f t="shared" si="0"/>
        <v>9.3750000000000083E-5</v>
      </c>
      <c r="E21" s="23">
        <f t="shared" si="1"/>
        <v>75.200000000000017</v>
      </c>
      <c r="F21" s="22">
        <f t="shared" si="2"/>
        <v>75.299999999999983</v>
      </c>
      <c r="G21" s="23">
        <f t="shared" si="3"/>
        <v>8.1000000000000068</v>
      </c>
      <c r="H21" s="17" t="s">
        <v>360</v>
      </c>
      <c r="I21" s="46" t="s">
        <v>494</v>
      </c>
      <c r="J21" s="47" t="s">
        <v>477</v>
      </c>
      <c r="K21" s="46" t="s">
        <v>498</v>
      </c>
      <c r="L21" s="48" t="str">
        <f t="shared" si="4"/>
        <v>X,C</v>
      </c>
    </row>
    <row r="22" spans="1:12" ht="17" thickBot="1" x14ac:dyDescent="0.25">
      <c r="A22">
        <v>21</v>
      </c>
      <c r="B22" s="19">
        <v>2.9618055555555556E-3</v>
      </c>
      <c r="C22" s="20">
        <v>2.9629629629629628E-3</v>
      </c>
      <c r="D22" s="20">
        <f t="shared" si="0"/>
        <v>2.4305555555555625E-5</v>
      </c>
      <c r="E22" s="23">
        <f t="shared" si="1"/>
        <v>83.300000000000011</v>
      </c>
      <c r="F22" s="22">
        <f t="shared" si="2"/>
        <v>83.4</v>
      </c>
      <c r="G22" s="23">
        <f t="shared" si="3"/>
        <v>2.1000000000000059</v>
      </c>
      <c r="H22" s="17" t="s">
        <v>361</v>
      </c>
      <c r="I22" s="46" t="s">
        <v>127</v>
      </c>
      <c r="J22" s="47" t="s">
        <v>479</v>
      </c>
      <c r="K22" s="46" t="s">
        <v>498</v>
      </c>
      <c r="L22" s="48" t="str">
        <f t="shared" si="4"/>
        <v>V,C</v>
      </c>
    </row>
    <row r="23" spans="1:12" ht="17" thickBot="1" x14ac:dyDescent="0.25">
      <c r="A23">
        <v>22</v>
      </c>
      <c r="B23" s="19">
        <v>2.9861111111111113E-3</v>
      </c>
      <c r="C23" s="20">
        <v>2.9629629629629628E-3</v>
      </c>
      <c r="D23" s="20">
        <f t="shared" si="0"/>
        <v>1.0648148148148127E-4</v>
      </c>
      <c r="E23" s="23">
        <f t="shared" si="1"/>
        <v>85.4</v>
      </c>
      <c r="F23" s="22">
        <f t="shared" si="2"/>
        <v>83.4</v>
      </c>
      <c r="G23" s="23">
        <f t="shared" si="3"/>
        <v>9.1999999999999815</v>
      </c>
      <c r="H23" s="17" t="s">
        <v>362</v>
      </c>
      <c r="I23" s="46" t="s">
        <v>128</v>
      </c>
      <c r="J23" s="47" t="s">
        <v>482</v>
      </c>
      <c r="K23" s="46" t="s">
        <v>498</v>
      </c>
      <c r="L23" s="48" t="str">
        <f t="shared" si="4"/>
        <v>W,C</v>
      </c>
    </row>
    <row r="24" spans="1:12" ht="17" thickBot="1" x14ac:dyDescent="0.25">
      <c r="A24">
        <v>23</v>
      </c>
      <c r="B24" s="19">
        <v>3.0925925925925925E-3</v>
      </c>
      <c r="C24" s="20">
        <v>3.1215277777777782E-3</v>
      </c>
      <c r="D24" s="20">
        <f t="shared" si="0"/>
        <v>2.8935185185185661E-5</v>
      </c>
      <c r="E24" s="23">
        <f t="shared" si="1"/>
        <v>94.6</v>
      </c>
      <c r="F24" s="22">
        <f t="shared" si="2"/>
        <v>97.100000000000051</v>
      </c>
      <c r="G24" s="23">
        <f t="shared" si="3"/>
        <v>2.5000000000000409</v>
      </c>
      <c r="H24" s="17" t="s">
        <v>363</v>
      </c>
      <c r="I24" s="46" t="s">
        <v>127</v>
      </c>
      <c r="J24" s="47" t="s">
        <v>469</v>
      </c>
      <c r="K24" s="46" t="s">
        <v>499</v>
      </c>
      <c r="L24" s="48" t="str">
        <f t="shared" si="4"/>
        <v>V,R</v>
      </c>
    </row>
    <row r="25" spans="1:12" ht="17" thickBot="1" x14ac:dyDescent="0.25">
      <c r="A25">
        <v>24</v>
      </c>
      <c r="B25" s="19">
        <v>3.1215277777777782E-3</v>
      </c>
      <c r="C25" s="20">
        <v>3.1226851851851854E-3</v>
      </c>
      <c r="D25" s="20">
        <f t="shared" si="0"/>
        <v>1.7708333333333291E-4</v>
      </c>
      <c r="E25" s="23">
        <f t="shared" si="1"/>
        <v>97.100000000000051</v>
      </c>
      <c r="F25" s="22">
        <f t="shared" si="2"/>
        <v>97.200000000000017</v>
      </c>
      <c r="G25" s="23">
        <f t="shared" si="3"/>
        <v>15.299999999999963</v>
      </c>
      <c r="H25" s="17" t="s">
        <v>364</v>
      </c>
      <c r="I25" s="46" t="s">
        <v>128</v>
      </c>
      <c r="J25" s="47" t="s">
        <v>477</v>
      </c>
      <c r="K25" s="46" t="s">
        <v>498</v>
      </c>
      <c r="L25" s="48" t="str">
        <f t="shared" si="4"/>
        <v>W,C</v>
      </c>
    </row>
    <row r="26" spans="1:12" ht="17" thickBot="1" x14ac:dyDescent="0.25">
      <c r="A26">
        <v>25</v>
      </c>
      <c r="B26" s="19">
        <v>3.2986111111111111E-3</v>
      </c>
      <c r="C26" s="20">
        <v>3.2997685185185183E-3</v>
      </c>
      <c r="D26" s="20">
        <f t="shared" si="0"/>
        <v>2.3148148148148008E-5</v>
      </c>
      <c r="E26" s="23">
        <f t="shared" si="1"/>
        <v>112.4</v>
      </c>
      <c r="F26" s="22">
        <f t="shared" si="2"/>
        <v>112.49999999999997</v>
      </c>
      <c r="G26" s="23">
        <f t="shared" si="3"/>
        <v>1.999999999999988</v>
      </c>
      <c r="H26" s="17" t="s">
        <v>365</v>
      </c>
      <c r="I26" s="46" t="s">
        <v>127</v>
      </c>
      <c r="J26" s="47" t="s">
        <v>477</v>
      </c>
      <c r="K26" s="46" t="s">
        <v>498</v>
      </c>
      <c r="L26" s="48" t="str">
        <f t="shared" si="4"/>
        <v>V,C</v>
      </c>
    </row>
    <row r="27" spans="1:12" ht="17" thickBot="1" x14ac:dyDescent="0.25">
      <c r="A27">
        <v>26</v>
      </c>
      <c r="B27" s="19">
        <v>3.3217592592592591E-3</v>
      </c>
      <c r="C27" s="20">
        <v>3.2997685185185183E-3</v>
      </c>
      <c r="D27" s="20">
        <f t="shared" si="0"/>
        <v>4.0509259259259231E-5</v>
      </c>
      <c r="E27" s="23">
        <f t="shared" si="1"/>
        <v>114.4</v>
      </c>
      <c r="F27" s="22">
        <f t="shared" si="2"/>
        <v>112.49999999999997</v>
      </c>
      <c r="G27" s="23">
        <f t="shared" si="3"/>
        <v>3.4999999999999973</v>
      </c>
      <c r="H27" s="17" t="s">
        <v>366</v>
      </c>
      <c r="I27" s="46" t="s">
        <v>128</v>
      </c>
      <c r="J27" s="47" t="s">
        <v>477</v>
      </c>
      <c r="K27" s="46" t="s">
        <v>498</v>
      </c>
      <c r="L27" s="48" t="str">
        <f t="shared" si="4"/>
        <v>W,C</v>
      </c>
    </row>
    <row r="28" spans="1:12" ht="17" thickBot="1" x14ac:dyDescent="0.25">
      <c r="A28">
        <v>27</v>
      </c>
      <c r="B28" s="19">
        <v>3.3622685185185183E-3</v>
      </c>
      <c r="C28" s="20">
        <v>3.363425925925926E-3</v>
      </c>
      <c r="D28" s="20">
        <f t="shared" si="0"/>
        <v>2.8935185185185227E-5</v>
      </c>
      <c r="E28" s="23">
        <f t="shared" si="1"/>
        <v>117.9</v>
      </c>
      <c r="F28" s="22">
        <f t="shared" si="2"/>
        <v>118.00000000000003</v>
      </c>
      <c r="G28" s="23">
        <f t="shared" si="3"/>
        <v>2.5000000000000036</v>
      </c>
      <c r="H28" s="17" t="s">
        <v>367</v>
      </c>
      <c r="I28" s="46" t="s">
        <v>127</v>
      </c>
      <c r="J28" s="47" t="s">
        <v>479</v>
      </c>
      <c r="K28" s="46" t="s">
        <v>498</v>
      </c>
      <c r="L28" s="48" t="str">
        <f t="shared" si="4"/>
        <v>V,C</v>
      </c>
    </row>
    <row r="29" spans="1:12" ht="17" thickBot="1" x14ac:dyDescent="0.25">
      <c r="A29">
        <v>28</v>
      </c>
      <c r="B29" s="19">
        <v>3.3912037037037036E-3</v>
      </c>
      <c r="C29" s="20">
        <v>3.363425925925926E-3</v>
      </c>
      <c r="D29" s="20">
        <f t="shared" si="0"/>
        <v>2.0833333333333207E-5</v>
      </c>
      <c r="E29" s="23">
        <f t="shared" si="1"/>
        <v>120.4</v>
      </c>
      <c r="F29" s="22">
        <f t="shared" si="2"/>
        <v>118.00000000000003</v>
      </c>
      <c r="G29" s="23">
        <f t="shared" si="3"/>
        <v>1.7999999999999892</v>
      </c>
      <c r="H29" s="17" t="s">
        <v>368</v>
      </c>
      <c r="I29" s="46" t="s">
        <v>495</v>
      </c>
      <c r="J29" s="47" t="s">
        <v>479</v>
      </c>
      <c r="K29" s="46" t="s">
        <v>498</v>
      </c>
      <c r="L29" s="48" t="str">
        <f t="shared" si="4"/>
        <v>Z,C</v>
      </c>
    </row>
    <row r="30" spans="1:12" ht="17" thickBot="1" x14ac:dyDescent="0.25">
      <c r="A30">
        <v>29</v>
      </c>
      <c r="B30" s="19">
        <v>3.4120370370370368E-3</v>
      </c>
      <c r="C30" s="20">
        <v>3.4710648148148144E-3</v>
      </c>
      <c r="D30" s="20">
        <f t="shared" si="0"/>
        <v>5.9027777777777637E-5</v>
      </c>
      <c r="E30" s="23">
        <f t="shared" si="1"/>
        <v>122.19999999999996</v>
      </c>
      <c r="F30" s="22">
        <f t="shared" si="2"/>
        <v>127.29999999999998</v>
      </c>
      <c r="G30" s="23">
        <f t="shared" si="3"/>
        <v>5.0999999999999881</v>
      </c>
      <c r="H30" s="17" t="s">
        <v>369</v>
      </c>
      <c r="I30" s="46" t="s">
        <v>128</v>
      </c>
      <c r="J30" s="47" t="s">
        <v>482</v>
      </c>
      <c r="K30" s="46" t="s">
        <v>498</v>
      </c>
      <c r="L30" s="48" t="str">
        <f t="shared" si="4"/>
        <v>W,C</v>
      </c>
    </row>
    <row r="31" spans="1:12" ht="17" thickBot="1" x14ac:dyDescent="0.25">
      <c r="A31">
        <v>30</v>
      </c>
      <c r="B31" s="19">
        <v>3.4710648148148144E-3</v>
      </c>
      <c r="C31" s="20">
        <v>3.4756944444444444E-3</v>
      </c>
      <c r="D31" s="20">
        <f t="shared" si="0"/>
        <v>1.2731481481481621E-5</v>
      </c>
      <c r="E31" s="23">
        <f t="shared" si="1"/>
        <v>127.29999999999998</v>
      </c>
      <c r="F31" s="22">
        <f t="shared" si="2"/>
        <v>127.70000000000002</v>
      </c>
      <c r="G31" s="23">
        <f t="shared" si="3"/>
        <v>1.1000000000000121</v>
      </c>
      <c r="H31" s="17" t="s">
        <v>370</v>
      </c>
      <c r="I31" s="46" t="s">
        <v>127</v>
      </c>
      <c r="J31" s="47" t="s">
        <v>479</v>
      </c>
      <c r="K31" s="46" t="s">
        <v>498</v>
      </c>
      <c r="L31" s="48" t="str">
        <f t="shared" si="4"/>
        <v>V,C</v>
      </c>
    </row>
    <row r="32" spans="1:12" ht="17" thickBot="1" x14ac:dyDescent="0.25">
      <c r="A32">
        <v>31</v>
      </c>
      <c r="B32" s="19">
        <v>3.483796296296296E-3</v>
      </c>
      <c r="C32" s="20">
        <v>3.4768518518518521E-3</v>
      </c>
      <c r="D32" s="20">
        <f t="shared" si="0"/>
        <v>1.7361111111111657E-5</v>
      </c>
      <c r="E32" s="23">
        <f t="shared" si="1"/>
        <v>128.4</v>
      </c>
      <c r="F32" s="22">
        <f t="shared" si="2"/>
        <v>127.80000000000004</v>
      </c>
      <c r="G32" s="23">
        <f t="shared" si="3"/>
        <v>1.5000000000000471</v>
      </c>
      <c r="H32" s="17" t="s">
        <v>371</v>
      </c>
      <c r="I32" s="46" t="s">
        <v>493</v>
      </c>
      <c r="J32" s="47" t="s">
        <v>479</v>
      </c>
      <c r="K32" s="46" t="s">
        <v>498</v>
      </c>
      <c r="L32" s="48" t="str">
        <f t="shared" si="4"/>
        <v>Y,C</v>
      </c>
    </row>
    <row r="33" spans="1:12" ht="17" thickBot="1" x14ac:dyDescent="0.25">
      <c r="A33">
        <v>32</v>
      </c>
      <c r="B33" s="19">
        <v>3.5011574074074077E-3</v>
      </c>
      <c r="C33" s="20">
        <v>3.5023148148148144E-3</v>
      </c>
      <c r="D33" s="20">
        <f t="shared" si="0"/>
        <v>1.307870370370369E-4</v>
      </c>
      <c r="E33" s="23">
        <f t="shared" si="1"/>
        <v>129.9</v>
      </c>
      <c r="F33" s="22">
        <f t="shared" si="2"/>
        <v>129.99999999999997</v>
      </c>
      <c r="G33" s="23">
        <f t="shared" si="3"/>
        <v>11.299999999999988</v>
      </c>
      <c r="H33" s="17" t="s">
        <v>372</v>
      </c>
      <c r="I33" s="46" t="s">
        <v>494</v>
      </c>
      <c r="J33" s="47" t="s">
        <v>462</v>
      </c>
      <c r="K33" s="46" t="s">
        <v>497</v>
      </c>
      <c r="L33" s="48" t="str">
        <f t="shared" si="4"/>
        <v>X,I</v>
      </c>
    </row>
    <row r="34" spans="1:12" ht="17" thickBot="1" x14ac:dyDescent="0.25">
      <c r="A34">
        <v>33</v>
      </c>
      <c r="B34" s="19">
        <v>3.6319444444444446E-3</v>
      </c>
      <c r="C34" s="20">
        <v>3.6331018518518513E-3</v>
      </c>
      <c r="D34" s="20">
        <f t="shared" ref="D34:D65" si="5">SUM(B35-B34)</f>
        <v>7.0601851851851642E-5</v>
      </c>
      <c r="E34" s="23">
        <f t="shared" ref="E34:E65" si="6">SUM(B34*86400)-172.6</f>
        <v>141.20000000000002</v>
      </c>
      <c r="F34" s="22">
        <f t="shared" ref="F34:F65" si="7">SUM(C34*86400)-172.6</f>
        <v>141.29999999999998</v>
      </c>
      <c r="G34" s="23">
        <f t="shared" ref="G34:G65" si="8">SUM(D34*86400)</f>
        <v>6.0999999999999819</v>
      </c>
      <c r="H34" s="17" t="s">
        <v>373</v>
      </c>
      <c r="I34" s="46" t="s">
        <v>127</v>
      </c>
      <c r="J34" s="47" t="s">
        <v>475</v>
      </c>
      <c r="K34" s="46" t="s">
        <v>498</v>
      </c>
      <c r="L34" s="48" t="str">
        <f t="shared" ref="L34:L65" si="9">CONCATENATE(I34,",", K34)</f>
        <v>V,C</v>
      </c>
    </row>
    <row r="35" spans="1:12" ht="17" thickBot="1" x14ac:dyDescent="0.25">
      <c r="A35">
        <v>34</v>
      </c>
      <c r="B35" s="19">
        <v>3.7025462962962962E-3</v>
      </c>
      <c r="C35" s="20">
        <v>3.7534722222222223E-3</v>
      </c>
      <c r="D35" s="20">
        <f t="shared" si="5"/>
        <v>6.1342592592592872E-5</v>
      </c>
      <c r="E35" s="23">
        <f t="shared" si="6"/>
        <v>147.29999999999998</v>
      </c>
      <c r="F35" s="22">
        <f t="shared" si="7"/>
        <v>151.70000000000002</v>
      </c>
      <c r="G35" s="23">
        <f t="shared" si="8"/>
        <v>5.3000000000000238</v>
      </c>
      <c r="H35" s="17" t="s">
        <v>374</v>
      </c>
      <c r="I35" s="46" t="s">
        <v>494</v>
      </c>
      <c r="J35" s="47" t="s">
        <v>462</v>
      </c>
      <c r="K35" s="46" t="s">
        <v>497</v>
      </c>
      <c r="L35" s="48" t="str">
        <f t="shared" si="9"/>
        <v>X,I</v>
      </c>
    </row>
    <row r="36" spans="1:12" ht="17" thickBot="1" x14ac:dyDescent="0.25">
      <c r="A36">
        <v>35</v>
      </c>
      <c r="B36" s="19">
        <v>3.7638888888888891E-3</v>
      </c>
      <c r="C36" s="20">
        <v>3.7650462962962963E-3</v>
      </c>
      <c r="D36" s="20">
        <f t="shared" si="5"/>
        <v>1.0879629629629607E-4</v>
      </c>
      <c r="E36" s="23">
        <f t="shared" si="6"/>
        <v>152.60000000000005</v>
      </c>
      <c r="F36" s="22">
        <f t="shared" si="7"/>
        <v>152.70000000000002</v>
      </c>
      <c r="G36" s="23">
        <f t="shared" si="8"/>
        <v>9.3999999999999808</v>
      </c>
      <c r="H36" s="17" t="s">
        <v>375</v>
      </c>
      <c r="I36" s="46" t="s">
        <v>127</v>
      </c>
      <c r="J36" s="47" t="s">
        <v>460</v>
      </c>
      <c r="K36" s="46" t="s">
        <v>497</v>
      </c>
      <c r="L36" s="48" t="str">
        <f t="shared" si="9"/>
        <v>V,I</v>
      </c>
    </row>
    <row r="37" spans="1:12" ht="17" thickBot="1" x14ac:dyDescent="0.25">
      <c r="A37">
        <v>36</v>
      </c>
      <c r="B37" s="19">
        <v>3.8726851851851852E-3</v>
      </c>
      <c r="C37" s="20">
        <v>4.1064814814814809E-3</v>
      </c>
      <c r="D37" s="20">
        <f t="shared" si="5"/>
        <v>2.3379629629629575E-4</v>
      </c>
      <c r="E37" s="23">
        <f t="shared" si="6"/>
        <v>162.00000000000003</v>
      </c>
      <c r="F37" s="22">
        <f t="shared" si="7"/>
        <v>182.19999999999996</v>
      </c>
      <c r="G37" s="23">
        <f t="shared" si="8"/>
        <v>20.199999999999953</v>
      </c>
      <c r="H37" s="17" t="s">
        <v>119</v>
      </c>
      <c r="I37" s="46" t="s">
        <v>14</v>
      </c>
      <c r="J37" s="47" t="s">
        <v>490</v>
      </c>
      <c r="K37" s="46" t="s">
        <v>504</v>
      </c>
      <c r="L37" s="48" t="str">
        <f t="shared" si="9"/>
        <v>ALL,M</v>
      </c>
    </row>
    <row r="38" spans="1:12" ht="17" thickBot="1" x14ac:dyDescent="0.25">
      <c r="A38">
        <v>37</v>
      </c>
      <c r="B38" s="19">
        <v>4.1064814814814809E-3</v>
      </c>
      <c r="C38" s="20">
        <v>4.1759259259259258E-3</v>
      </c>
      <c r="D38" s="20">
        <f t="shared" si="5"/>
        <v>6.9444444444444892E-5</v>
      </c>
      <c r="E38" s="23">
        <f t="shared" si="6"/>
        <v>182.19999999999996</v>
      </c>
      <c r="F38" s="22">
        <f t="shared" si="7"/>
        <v>188.20000000000002</v>
      </c>
      <c r="G38" s="23">
        <f t="shared" si="8"/>
        <v>6.0000000000000391</v>
      </c>
      <c r="H38" s="17" t="s">
        <v>376</v>
      </c>
      <c r="I38" s="46" t="s">
        <v>14</v>
      </c>
      <c r="J38" s="47" t="s">
        <v>9</v>
      </c>
      <c r="K38" s="46" t="s">
        <v>491</v>
      </c>
      <c r="L38" s="48" t="str">
        <f t="shared" si="9"/>
        <v>ALL,P</v>
      </c>
    </row>
    <row r="39" spans="1:12" ht="17" thickBot="1" x14ac:dyDescent="0.25">
      <c r="A39">
        <v>38</v>
      </c>
      <c r="B39" s="19">
        <v>4.1759259259259258E-3</v>
      </c>
      <c r="C39" s="20">
        <v>4.333333333333334E-3</v>
      </c>
      <c r="D39" s="20">
        <f t="shared" si="5"/>
        <v>1.5740740740740819E-4</v>
      </c>
      <c r="E39" s="23">
        <f t="shared" si="6"/>
        <v>188.20000000000002</v>
      </c>
      <c r="F39" s="22">
        <f t="shared" si="7"/>
        <v>201.80000000000004</v>
      </c>
      <c r="G39" s="23">
        <f t="shared" si="8"/>
        <v>13.600000000000067</v>
      </c>
      <c r="H39" s="17" t="s">
        <v>377</v>
      </c>
      <c r="I39" s="46" t="s">
        <v>127</v>
      </c>
      <c r="J39" s="47" t="s">
        <v>482</v>
      </c>
      <c r="K39" s="46" t="s">
        <v>498</v>
      </c>
      <c r="L39" s="48" t="str">
        <f t="shared" si="9"/>
        <v>V,C</v>
      </c>
    </row>
    <row r="40" spans="1:12" ht="17" thickBot="1" x14ac:dyDescent="0.25">
      <c r="A40">
        <v>39</v>
      </c>
      <c r="B40" s="19">
        <v>4.333333333333334E-3</v>
      </c>
      <c r="C40" s="20">
        <v>4.3344907407407403E-3</v>
      </c>
      <c r="D40" s="20">
        <f t="shared" si="5"/>
        <v>5.4398148148147168E-5</v>
      </c>
      <c r="E40" s="23">
        <f t="shared" si="6"/>
        <v>201.80000000000004</v>
      </c>
      <c r="F40" s="22">
        <f t="shared" si="7"/>
        <v>201.89999999999995</v>
      </c>
      <c r="G40" s="23">
        <f t="shared" si="8"/>
        <v>4.6999999999999158</v>
      </c>
      <c r="H40" s="17" t="s">
        <v>378</v>
      </c>
      <c r="I40" s="46" t="s">
        <v>495</v>
      </c>
      <c r="J40" s="47" t="s">
        <v>9</v>
      </c>
      <c r="K40" s="46" t="s">
        <v>491</v>
      </c>
      <c r="L40" s="48" t="str">
        <f t="shared" si="9"/>
        <v>Z,P</v>
      </c>
    </row>
    <row r="41" spans="1:12" ht="17" thickBot="1" x14ac:dyDescent="0.25">
      <c r="A41">
        <v>40</v>
      </c>
      <c r="B41" s="19">
        <v>4.3877314814814812E-3</v>
      </c>
      <c r="C41" s="20">
        <v>4.3888888888888892E-3</v>
      </c>
      <c r="D41" s="20">
        <f t="shared" si="5"/>
        <v>7.7546296296296044E-5</v>
      </c>
      <c r="E41" s="23">
        <f t="shared" si="6"/>
        <v>206.49999999999997</v>
      </c>
      <c r="F41" s="22">
        <f t="shared" si="7"/>
        <v>206.60000000000005</v>
      </c>
      <c r="G41" s="23">
        <f t="shared" si="8"/>
        <v>6.699999999999978</v>
      </c>
      <c r="H41" s="17" t="s">
        <v>379</v>
      </c>
      <c r="I41" s="46" t="s">
        <v>494</v>
      </c>
      <c r="J41" s="47" t="s">
        <v>479</v>
      </c>
      <c r="K41" s="46" t="s">
        <v>498</v>
      </c>
      <c r="L41" s="48" t="str">
        <f t="shared" si="9"/>
        <v>X,C</v>
      </c>
    </row>
    <row r="42" spans="1:12" ht="17" thickBot="1" x14ac:dyDescent="0.25">
      <c r="A42">
        <v>41</v>
      </c>
      <c r="B42" s="19">
        <v>4.4652777777777772E-3</v>
      </c>
      <c r="C42" s="20">
        <v>4.4664351851851853E-3</v>
      </c>
      <c r="D42" s="20">
        <f t="shared" si="5"/>
        <v>2.5462962962963243E-5</v>
      </c>
      <c r="E42" s="23">
        <f t="shared" si="6"/>
        <v>213.19999999999996</v>
      </c>
      <c r="F42" s="22">
        <f t="shared" si="7"/>
        <v>213.30000000000004</v>
      </c>
      <c r="G42" s="23">
        <f t="shared" si="8"/>
        <v>2.2000000000000242</v>
      </c>
      <c r="H42" s="17" t="s">
        <v>380</v>
      </c>
      <c r="I42" s="46" t="s">
        <v>495</v>
      </c>
      <c r="J42" s="47" t="s">
        <v>479</v>
      </c>
      <c r="K42" s="46" t="s">
        <v>498</v>
      </c>
      <c r="L42" s="48" t="str">
        <f t="shared" si="9"/>
        <v>Z,C</v>
      </c>
    </row>
    <row r="43" spans="1:12" ht="17" thickBot="1" x14ac:dyDescent="0.25">
      <c r="A43">
        <v>42</v>
      </c>
      <c r="B43" s="19">
        <v>4.4907407407407405E-3</v>
      </c>
      <c r="C43" s="20">
        <v>4.5138888888888893E-3</v>
      </c>
      <c r="D43" s="20">
        <f t="shared" si="5"/>
        <v>2.3148148148148875E-5</v>
      </c>
      <c r="E43" s="23">
        <f t="shared" si="6"/>
        <v>215.4</v>
      </c>
      <c r="F43" s="22">
        <f t="shared" si="7"/>
        <v>217.40000000000006</v>
      </c>
      <c r="G43" s="23">
        <f t="shared" si="8"/>
        <v>2.0000000000000631</v>
      </c>
      <c r="H43" s="17" t="s">
        <v>381</v>
      </c>
      <c r="I43" s="46" t="s">
        <v>494</v>
      </c>
      <c r="J43" s="47" t="s">
        <v>479</v>
      </c>
      <c r="K43" s="46" t="s">
        <v>498</v>
      </c>
      <c r="L43" s="48" t="str">
        <f t="shared" si="9"/>
        <v>X,C</v>
      </c>
    </row>
    <row r="44" spans="1:12" ht="17" thickBot="1" x14ac:dyDescent="0.25">
      <c r="A44">
        <v>43</v>
      </c>
      <c r="B44" s="19">
        <v>4.5138888888888893E-3</v>
      </c>
      <c r="C44" s="20">
        <v>4.5520833333333333E-3</v>
      </c>
      <c r="D44" s="20">
        <f t="shared" si="5"/>
        <v>3.8194444444443997E-5</v>
      </c>
      <c r="E44" s="23">
        <f t="shared" si="6"/>
        <v>217.40000000000006</v>
      </c>
      <c r="F44" s="22">
        <f t="shared" si="7"/>
        <v>220.70000000000002</v>
      </c>
      <c r="G44" s="23">
        <f t="shared" si="8"/>
        <v>3.2999999999999612</v>
      </c>
      <c r="H44" s="17" t="s">
        <v>382</v>
      </c>
      <c r="I44" s="46" t="s">
        <v>493</v>
      </c>
      <c r="J44" s="47" t="s">
        <v>479</v>
      </c>
      <c r="K44" s="46" t="s">
        <v>498</v>
      </c>
      <c r="L44" s="48" t="str">
        <f t="shared" si="9"/>
        <v>Y,C</v>
      </c>
    </row>
    <row r="45" spans="1:12" ht="17" thickBot="1" x14ac:dyDescent="0.25">
      <c r="A45">
        <v>44</v>
      </c>
      <c r="B45" s="19">
        <v>4.5520833333333333E-3</v>
      </c>
      <c r="C45" s="20">
        <v>4.6296296296296302E-3</v>
      </c>
      <c r="D45" s="20">
        <f t="shared" si="5"/>
        <v>9.1435185185184849E-5</v>
      </c>
      <c r="E45" s="23">
        <f t="shared" si="6"/>
        <v>220.70000000000002</v>
      </c>
      <c r="F45" s="22">
        <f t="shared" si="7"/>
        <v>227.40000000000006</v>
      </c>
      <c r="G45" s="23">
        <f t="shared" si="8"/>
        <v>7.899999999999971</v>
      </c>
      <c r="H45" s="17" t="s">
        <v>383</v>
      </c>
      <c r="I45" s="46" t="s">
        <v>127</v>
      </c>
      <c r="J45" s="47" t="s">
        <v>471</v>
      </c>
      <c r="K45" s="46" t="s">
        <v>499</v>
      </c>
      <c r="L45" s="48" t="str">
        <f t="shared" si="9"/>
        <v>V,R</v>
      </c>
    </row>
    <row r="46" spans="1:12" ht="17" thickBot="1" x14ac:dyDescent="0.25">
      <c r="A46">
        <v>45</v>
      </c>
      <c r="B46" s="19">
        <v>4.6435185185185182E-3</v>
      </c>
      <c r="C46" s="20">
        <v>4.6446759259259262E-3</v>
      </c>
      <c r="D46" s="20">
        <f t="shared" si="5"/>
        <v>1.2384259259259293E-4</v>
      </c>
      <c r="E46" s="23">
        <f t="shared" si="6"/>
        <v>228.6</v>
      </c>
      <c r="F46" s="22">
        <f t="shared" si="7"/>
        <v>228.70000000000002</v>
      </c>
      <c r="G46" s="23">
        <f t="shared" si="8"/>
        <v>10.700000000000029</v>
      </c>
      <c r="H46" s="17" t="s">
        <v>384</v>
      </c>
      <c r="I46" s="46" t="s">
        <v>493</v>
      </c>
      <c r="J46" s="47" t="s">
        <v>471</v>
      </c>
      <c r="K46" s="46" t="s">
        <v>499</v>
      </c>
      <c r="L46" s="48" t="str">
        <f t="shared" si="9"/>
        <v>Y,R</v>
      </c>
    </row>
    <row r="47" spans="1:12" ht="17" thickBot="1" x14ac:dyDescent="0.25">
      <c r="A47">
        <v>46</v>
      </c>
      <c r="B47" s="19">
        <v>4.7673611111111111E-3</v>
      </c>
      <c r="C47" s="20">
        <v>4.7731481481481479E-3</v>
      </c>
      <c r="D47" s="20">
        <f t="shared" si="5"/>
        <v>5.7870370370367852E-6</v>
      </c>
      <c r="E47" s="23">
        <f t="shared" si="6"/>
        <v>239.29999999999998</v>
      </c>
      <c r="F47" s="22">
        <f t="shared" si="7"/>
        <v>239.79999999999998</v>
      </c>
      <c r="G47" s="23">
        <f t="shared" si="8"/>
        <v>0.49999999999997824</v>
      </c>
      <c r="H47" s="17" t="s">
        <v>385</v>
      </c>
      <c r="I47" s="46" t="s">
        <v>494</v>
      </c>
      <c r="J47" s="47" t="s">
        <v>482</v>
      </c>
      <c r="K47" s="46" t="s">
        <v>498</v>
      </c>
      <c r="L47" s="48" t="str">
        <f t="shared" si="9"/>
        <v>X,C</v>
      </c>
    </row>
    <row r="48" spans="1:12" ht="17" thickBot="1" x14ac:dyDescent="0.25">
      <c r="A48">
        <v>47</v>
      </c>
      <c r="B48" s="19">
        <v>4.7731481481481479E-3</v>
      </c>
      <c r="C48" s="20">
        <v>4.820601851851852E-3</v>
      </c>
      <c r="D48" s="20">
        <f t="shared" si="5"/>
        <v>4.7453703703704067E-5</v>
      </c>
      <c r="E48" s="23">
        <f t="shared" si="6"/>
        <v>239.79999999999998</v>
      </c>
      <c r="F48" s="22">
        <f t="shared" si="7"/>
        <v>243.9</v>
      </c>
      <c r="G48" s="23">
        <f t="shared" si="8"/>
        <v>4.1000000000000316</v>
      </c>
      <c r="H48" s="17" t="s">
        <v>386</v>
      </c>
      <c r="I48" s="46" t="s">
        <v>128</v>
      </c>
      <c r="J48" s="47" t="s">
        <v>482</v>
      </c>
      <c r="K48" s="46" t="s">
        <v>498</v>
      </c>
      <c r="L48" s="48" t="str">
        <f t="shared" si="9"/>
        <v>W,C</v>
      </c>
    </row>
    <row r="49" spans="1:12" ht="17" thickBot="1" x14ac:dyDescent="0.25">
      <c r="A49">
        <v>48</v>
      </c>
      <c r="B49" s="19">
        <v>4.820601851851852E-3</v>
      </c>
      <c r="C49" s="20">
        <v>4.8217592592592591E-3</v>
      </c>
      <c r="D49" s="20">
        <f t="shared" si="5"/>
        <v>7.0601851851852075E-5</v>
      </c>
      <c r="E49" s="23">
        <f t="shared" si="6"/>
        <v>243.9</v>
      </c>
      <c r="F49" s="22">
        <f t="shared" si="7"/>
        <v>243.99999999999997</v>
      </c>
      <c r="G49" s="23">
        <f t="shared" si="8"/>
        <v>6.1000000000000192</v>
      </c>
      <c r="H49" s="17" t="s">
        <v>387</v>
      </c>
      <c r="I49" s="46" t="s">
        <v>495</v>
      </c>
      <c r="J49" s="47" t="s">
        <v>479</v>
      </c>
      <c r="K49" s="46" t="s">
        <v>498</v>
      </c>
      <c r="L49" s="48" t="str">
        <f t="shared" si="9"/>
        <v>Z,C</v>
      </c>
    </row>
    <row r="50" spans="1:12" ht="17" thickBot="1" x14ac:dyDescent="0.25">
      <c r="A50">
        <v>49</v>
      </c>
      <c r="B50" s="19">
        <v>4.891203703703704E-3</v>
      </c>
      <c r="C50" s="20">
        <v>4.9363425925925929E-3</v>
      </c>
      <c r="D50" s="20">
        <f t="shared" si="5"/>
        <v>6.2500000000000056E-5</v>
      </c>
      <c r="E50" s="23">
        <f t="shared" si="6"/>
        <v>250.00000000000003</v>
      </c>
      <c r="F50" s="22">
        <f t="shared" si="7"/>
        <v>253.9</v>
      </c>
      <c r="G50" s="23">
        <f t="shared" si="8"/>
        <v>5.4000000000000048</v>
      </c>
      <c r="H50" s="17" t="s">
        <v>388</v>
      </c>
      <c r="I50" s="46" t="s">
        <v>128</v>
      </c>
      <c r="J50" s="47" t="s">
        <v>479</v>
      </c>
      <c r="K50" s="46" t="s">
        <v>498</v>
      </c>
      <c r="L50" s="48" t="str">
        <f t="shared" si="9"/>
        <v>W,C</v>
      </c>
    </row>
    <row r="51" spans="1:12" ht="17" thickBot="1" x14ac:dyDescent="0.25">
      <c r="A51">
        <v>50</v>
      </c>
      <c r="B51" s="19">
        <v>4.9537037037037041E-3</v>
      </c>
      <c r="C51" s="20">
        <v>4.9375E-3</v>
      </c>
      <c r="D51" s="20">
        <f t="shared" si="5"/>
        <v>2.3148148148148008E-5</v>
      </c>
      <c r="E51" s="23">
        <f t="shared" si="6"/>
        <v>255.40000000000006</v>
      </c>
      <c r="F51" s="22">
        <f t="shared" si="7"/>
        <v>254.00000000000003</v>
      </c>
      <c r="G51" s="23">
        <f t="shared" si="8"/>
        <v>1.999999999999988</v>
      </c>
      <c r="H51" s="17" t="s">
        <v>389</v>
      </c>
      <c r="I51" s="46" t="s">
        <v>494</v>
      </c>
      <c r="J51" s="47" t="s">
        <v>479</v>
      </c>
      <c r="K51" s="46" t="s">
        <v>498</v>
      </c>
      <c r="L51" s="48" t="str">
        <f t="shared" si="9"/>
        <v>X,C</v>
      </c>
    </row>
    <row r="52" spans="1:12" ht="17" thickBot="1" x14ac:dyDescent="0.25">
      <c r="A52">
        <v>51</v>
      </c>
      <c r="B52" s="19">
        <v>4.9768518518518521E-3</v>
      </c>
      <c r="C52" s="20">
        <v>4.9375E-3</v>
      </c>
      <c r="D52" s="20">
        <f t="shared" si="5"/>
        <v>2.3148148148148008E-5</v>
      </c>
      <c r="E52" s="23">
        <f t="shared" si="6"/>
        <v>257.39999999999998</v>
      </c>
      <c r="F52" s="22">
        <f t="shared" si="7"/>
        <v>254.00000000000003</v>
      </c>
      <c r="G52" s="23">
        <f t="shared" si="8"/>
        <v>1.999999999999988</v>
      </c>
      <c r="H52" s="17" t="s">
        <v>390</v>
      </c>
      <c r="I52" s="46" t="s">
        <v>495</v>
      </c>
      <c r="J52" s="47" t="s">
        <v>9</v>
      </c>
      <c r="K52" s="46" t="s">
        <v>491</v>
      </c>
      <c r="L52" s="48" t="str">
        <f t="shared" si="9"/>
        <v>Z,P</v>
      </c>
    </row>
    <row r="53" spans="1:12" ht="17" thickBot="1" x14ac:dyDescent="0.25">
      <c r="A53">
        <v>52</v>
      </c>
      <c r="B53" s="19">
        <v>5.0000000000000001E-3</v>
      </c>
      <c r="C53" s="20">
        <v>4.9375E-3</v>
      </c>
      <c r="D53" s="20">
        <f t="shared" si="5"/>
        <v>3.2407407407408079E-5</v>
      </c>
      <c r="E53" s="23">
        <f t="shared" si="6"/>
        <v>259.39999999999998</v>
      </c>
      <c r="F53" s="22">
        <f t="shared" si="7"/>
        <v>254.00000000000003</v>
      </c>
      <c r="G53" s="23">
        <f t="shared" si="8"/>
        <v>2.800000000000058</v>
      </c>
      <c r="H53" s="17" t="s">
        <v>391</v>
      </c>
      <c r="I53" s="46" t="s">
        <v>494</v>
      </c>
      <c r="J53" s="47"/>
      <c r="K53" s="46"/>
      <c r="L53" s="48" t="str">
        <f t="shared" si="9"/>
        <v>X,</v>
      </c>
    </row>
    <row r="54" spans="1:12" ht="17" thickBot="1" x14ac:dyDescent="0.25">
      <c r="A54">
        <v>53</v>
      </c>
      <c r="B54" s="19">
        <v>5.0324074074074082E-3</v>
      </c>
      <c r="C54" s="20">
        <v>5.1747685185185186E-3</v>
      </c>
      <c r="D54" s="20">
        <f t="shared" si="5"/>
        <v>1.1689814814814722E-4</v>
      </c>
      <c r="E54" s="23">
        <f t="shared" si="6"/>
        <v>262.20000000000005</v>
      </c>
      <c r="F54" s="22">
        <f t="shared" si="7"/>
        <v>274.5</v>
      </c>
      <c r="G54" s="23">
        <f t="shared" si="8"/>
        <v>10.09999999999992</v>
      </c>
      <c r="H54" s="17" t="s">
        <v>392</v>
      </c>
      <c r="I54" s="46" t="s">
        <v>127</v>
      </c>
      <c r="J54" s="47" t="s">
        <v>462</v>
      </c>
      <c r="K54" s="46" t="s">
        <v>497</v>
      </c>
      <c r="L54" s="48" t="str">
        <f t="shared" si="9"/>
        <v>V,I</v>
      </c>
    </row>
    <row r="55" spans="1:12" ht="17" thickBot="1" x14ac:dyDescent="0.25">
      <c r="A55">
        <v>54</v>
      </c>
      <c r="B55" s="19">
        <v>5.1493055555555554E-3</v>
      </c>
      <c r="C55" s="20">
        <v>5.1504629629629635E-3</v>
      </c>
      <c r="D55" s="20">
        <f t="shared" si="5"/>
        <v>2.5462962962963243E-5</v>
      </c>
      <c r="E55" s="23">
        <f t="shared" si="6"/>
        <v>272.29999999999995</v>
      </c>
      <c r="F55" s="22">
        <f t="shared" si="7"/>
        <v>272.40000000000009</v>
      </c>
      <c r="G55" s="23">
        <f t="shared" si="8"/>
        <v>2.2000000000000242</v>
      </c>
      <c r="H55" s="17" t="s">
        <v>393</v>
      </c>
      <c r="I55" s="46" t="s">
        <v>493</v>
      </c>
      <c r="J55" s="47" t="s">
        <v>479</v>
      </c>
      <c r="K55" s="46" t="s">
        <v>498</v>
      </c>
      <c r="L55" s="48" t="str">
        <f t="shared" si="9"/>
        <v>Y,C</v>
      </c>
    </row>
    <row r="56" spans="1:12" ht="17" thickBot="1" x14ac:dyDescent="0.25">
      <c r="A56">
        <v>55</v>
      </c>
      <c r="B56" s="19">
        <v>5.1747685185185186E-3</v>
      </c>
      <c r="C56" s="20">
        <v>5.1759259259259258E-3</v>
      </c>
      <c r="D56" s="20">
        <f t="shared" si="5"/>
        <v>7.5231481481481677E-5</v>
      </c>
      <c r="E56" s="23">
        <f t="shared" si="6"/>
        <v>274.5</v>
      </c>
      <c r="F56" s="22">
        <f t="shared" si="7"/>
        <v>274.60000000000002</v>
      </c>
      <c r="G56" s="23">
        <f t="shared" si="8"/>
        <v>6.5000000000000169</v>
      </c>
      <c r="H56" s="17" t="s">
        <v>394</v>
      </c>
      <c r="I56" s="46" t="s">
        <v>494</v>
      </c>
      <c r="J56" s="47" t="s">
        <v>479</v>
      </c>
      <c r="K56" s="46" t="s">
        <v>498</v>
      </c>
      <c r="L56" s="48" t="str">
        <f t="shared" si="9"/>
        <v>X,C</v>
      </c>
    </row>
    <row r="57" spans="1:12" ht="17" thickBot="1" x14ac:dyDescent="0.25">
      <c r="A57">
        <v>56</v>
      </c>
      <c r="B57" s="19">
        <v>5.2500000000000003E-3</v>
      </c>
      <c r="C57" s="20">
        <v>5.4826388888888885E-3</v>
      </c>
      <c r="D57" s="20">
        <f t="shared" si="5"/>
        <v>4.6296296296296016E-6</v>
      </c>
      <c r="E57" s="23">
        <f t="shared" si="6"/>
        <v>281</v>
      </c>
      <c r="F57" s="22">
        <f t="shared" si="7"/>
        <v>301.10000000000002</v>
      </c>
      <c r="G57" s="23">
        <f t="shared" si="8"/>
        <v>0.39999999999999758</v>
      </c>
      <c r="H57" s="17" t="s">
        <v>395</v>
      </c>
      <c r="I57" s="46" t="s">
        <v>493</v>
      </c>
      <c r="J57" s="47" t="s">
        <v>479</v>
      </c>
      <c r="K57" s="46" t="s">
        <v>498</v>
      </c>
      <c r="L57" s="48" t="str">
        <f t="shared" si="9"/>
        <v>Y,C</v>
      </c>
    </row>
    <row r="58" spans="1:12" ht="17" thickBot="1" x14ac:dyDescent="0.25">
      <c r="A58">
        <v>57</v>
      </c>
      <c r="B58" s="19">
        <v>5.2546296296296299E-3</v>
      </c>
      <c r="C58" s="20">
        <v>5.2557870370370371E-3</v>
      </c>
      <c r="D58" s="20">
        <f t="shared" si="5"/>
        <v>1.5740740740740732E-4</v>
      </c>
      <c r="E58" s="23">
        <f t="shared" si="6"/>
        <v>281.39999999999998</v>
      </c>
      <c r="F58" s="22">
        <f t="shared" si="7"/>
        <v>281.5</v>
      </c>
      <c r="G58" s="23">
        <f t="shared" si="8"/>
        <v>13.599999999999993</v>
      </c>
      <c r="H58" s="17" t="s">
        <v>396</v>
      </c>
      <c r="I58" s="46" t="s">
        <v>128</v>
      </c>
      <c r="J58" s="47" t="s">
        <v>9</v>
      </c>
      <c r="K58" s="46" t="s">
        <v>491</v>
      </c>
      <c r="L58" s="48" t="str">
        <f t="shared" si="9"/>
        <v>W,P</v>
      </c>
    </row>
    <row r="59" spans="1:12" ht="17" thickBot="1" x14ac:dyDescent="0.25">
      <c r="A59">
        <v>58</v>
      </c>
      <c r="B59" s="19">
        <v>5.4120370370370373E-3</v>
      </c>
      <c r="C59" s="20">
        <v>5.4166666666666669E-3</v>
      </c>
      <c r="D59" s="20">
        <f t="shared" si="5"/>
        <v>1.6203703703703172E-5</v>
      </c>
      <c r="E59" s="23">
        <f t="shared" si="6"/>
        <v>295</v>
      </c>
      <c r="F59" s="22">
        <f t="shared" si="7"/>
        <v>295.39999999999998</v>
      </c>
      <c r="G59" s="23">
        <f t="shared" si="8"/>
        <v>1.3999999999999542</v>
      </c>
      <c r="H59" s="17" t="s">
        <v>397</v>
      </c>
      <c r="I59" s="46" t="s">
        <v>127</v>
      </c>
      <c r="J59" s="47" t="s">
        <v>9</v>
      </c>
      <c r="K59" s="46" t="s">
        <v>491</v>
      </c>
      <c r="L59" s="48" t="str">
        <f t="shared" si="9"/>
        <v>V,P</v>
      </c>
    </row>
    <row r="60" spans="1:12" ht="17" thickBot="1" x14ac:dyDescent="0.25">
      <c r="A60">
        <v>59</v>
      </c>
      <c r="B60" s="19">
        <v>5.4282407407407404E-3</v>
      </c>
      <c r="C60" s="20">
        <v>5.417824074074074E-3</v>
      </c>
      <c r="D60" s="20">
        <f t="shared" si="5"/>
        <v>1.1574074074074438E-5</v>
      </c>
      <c r="E60" s="23">
        <f t="shared" si="6"/>
        <v>296.39999999999998</v>
      </c>
      <c r="F60" s="22">
        <f t="shared" si="7"/>
        <v>295.5</v>
      </c>
      <c r="G60" s="23">
        <f t="shared" si="8"/>
        <v>1.0000000000000315</v>
      </c>
      <c r="H60" s="17" t="s">
        <v>398</v>
      </c>
      <c r="I60" s="46" t="s">
        <v>128</v>
      </c>
      <c r="J60" s="47" t="s">
        <v>9</v>
      </c>
      <c r="K60" s="46" t="s">
        <v>491</v>
      </c>
      <c r="L60" s="48" t="str">
        <f t="shared" si="9"/>
        <v>W,P</v>
      </c>
    </row>
    <row r="61" spans="1:12" ht="17" thickBot="1" x14ac:dyDescent="0.25">
      <c r="A61">
        <v>60</v>
      </c>
      <c r="B61" s="19">
        <v>5.4398148148148149E-3</v>
      </c>
      <c r="C61" s="20">
        <v>5.417824074074074E-3</v>
      </c>
      <c r="D61" s="20">
        <f t="shared" si="5"/>
        <v>2.777777777777761E-5</v>
      </c>
      <c r="E61" s="23">
        <f t="shared" si="6"/>
        <v>297.39999999999998</v>
      </c>
      <c r="F61" s="22">
        <f t="shared" si="7"/>
        <v>295.5</v>
      </c>
      <c r="G61" s="23">
        <f t="shared" si="8"/>
        <v>2.3999999999999853</v>
      </c>
      <c r="H61" s="17" t="s">
        <v>399</v>
      </c>
      <c r="I61" s="46" t="s">
        <v>494</v>
      </c>
      <c r="J61" s="47" t="s">
        <v>9</v>
      </c>
      <c r="K61" s="46" t="s">
        <v>491</v>
      </c>
      <c r="L61" s="48" t="str">
        <f t="shared" si="9"/>
        <v>X,P</v>
      </c>
    </row>
    <row r="62" spans="1:12" ht="17" thickBot="1" x14ac:dyDescent="0.25">
      <c r="A62">
        <v>61</v>
      </c>
      <c r="B62" s="19">
        <v>5.4675925925925925E-3</v>
      </c>
      <c r="C62" s="20">
        <v>5.9490740740740745E-3</v>
      </c>
      <c r="D62" s="20">
        <f t="shared" si="5"/>
        <v>4.8148148148148204E-4</v>
      </c>
      <c r="E62" s="23">
        <f t="shared" si="6"/>
        <v>299.79999999999995</v>
      </c>
      <c r="F62" s="22">
        <f t="shared" si="7"/>
        <v>341.4</v>
      </c>
      <c r="G62" s="23">
        <f t="shared" si="8"/>
        <v>41.600000000000051</v>
      </c>
      <c r="H62" s="17" t="s">
        <v>119</v>
      </c>
      <c r="I62" s="46" t="s">
        <v>14</v>
      </c>
      <c r="J62" s="47" t="s">
        <v>490</v>
      </c>
      <c r="K62" s="46" t="s">
        <v>504</v>
      </c>
      <c r="L62" s="48" t="str">
        <f t="shared" si="9"/>
        <v>ALL,M</v>
      </c>
    </row>
    <row r="63" spans="1:12" ht="17" thickBot="1" x14ac:dyDescent="0.25">
      <c r="A63">
        <v>62</v>
      </c>
      <c r="B63" s="19">
        <v>5.9490740740740745E-3</v>
      </c>
      <c r="C63" s="20">
        <v>5.9895833333333329E-3</v>
      </c>
      <c r="D63" s="20">
        <f t="shared" si="5"/>
        <v>4.0509259259258364E-5</v>
      </c>
      <c r="E63" s="23">
        <f t="shared" si="6"/>
        <v>341.4</v>
      </c>
      <c r="F63" s="22">
        <f t="shared" si="7"/>
        <v>344.9</v>
      </c>
      <c r="G63" s="23">
        <f t="shared" si="8"/>
        <v>3.4999999999999227</v>
      </c>
      <c r="H63" s="17" t="s">
        <v>400</v>
      </c>
      <c r="I63" s="46" t="s">
        <v>127</v>
      </c>
      <c r="J63" s="47" t="s">
        <v>479</v>
      </c>
      <c r="K63" s="46" t="s">
        <v>498</v>
      </c>
      <c r="L63" s="48" t="str">
        <f t="shared" si="9"/>
        <v>V,C</v>
      </c>
    </row>
    <row r="64" spans="1:12" ht="17" thickBot="1" x14ac:dyDescent="0.25">
      <c r="A64">
        <v>63</v>
      </c>
      <c r="B64" s="19">
        <v>5.9895833333333329E-3</v>
      </c>
      <c r="C64" s="20">
        <v>6.0474537037037042E-3</v>
      </c>
      <c r="D64" s="20">
        <f t="shared" si="5"/>
        <v>5.7870370370371321E-5</v>
      </c>
      <c r="E64" s="23">
        <f t="shared" si="6"/>
        <v>344.9</v>
      </c>
      <c r="F64" s="22">
        <f t="shared" si="7"/>
        <v>349.9</v>
      </c>
      <c r="G64" s="23">
        <f t="shared" si="8"/>
        <v>5.0000000000000817</v>
      </c>
      <c r="H64" s="17" t="s">
        <v>401</v>
      </c>
      <c r="I64" s="46" t="s">
        <v>128</v>
      </c>
      <c r="J64" s="47" t="s">
        <v>482</v>
      </c>
      <c r="K64" s="46" t="s">
        <v>498</v>
      </c>
      <c r="L64" s="48" t="str">
        <f t="shared" si="9"/>
        <v>W,C</v>
      </c>
    </row>
    <row r="65" spans="1:12" ht="17" thickBot="1" x14ac:dyDescent="0.25">
      <c r="A65">
        <v>64</v>
      </c>
      <c r="B65" s="19">
        <v>6.0474537037037042E-3</v>
      </c>
      <c r="C65" s="20">
        <v>6.0486111111111122E-3</v>
      </c>
      <c r="D65" s="20">
        <f t="shared" si="5"/>
        <v>1.0069444444444405E-4</v>
      </c>
      <c r="E65" s="23">
        <f t="shared" si="6"/>
        <v>349.9</v>
      </c>
      <c r="F65" s="22">
        <f t="shared" si="7"/>
        <v>350.00000000000011</v>
      </c>
      <c r="G65" s="23">
        <f t="shared" si="8"/>
        <v>8.6999999999999655</v>
      </c>
      <c r="H65" s="17" t="s">
        <v>402</v>
      </c>
      <c r="I65" s="46" t="s">
        <v>493</v>
      </c>
      <c r="J65" s="47" t="s">
        <v>462</v>
      </c>
      <c r="K65" s="46" t="s">
        <v>497</v>
      </c>
      <c r="L65" s="48" t="str">
        <f t="shared" si="9"/>
        <v>Y,I</v>
      </c>
    </row>
    <row r="66" spans="1:12" ht="17" thickBot="1" x14ac:dyDescent="0.25">
      <c r="A66">
        <v>65</v>
      </c>
      <c r="B66" s="19">
        <v>6.1481481481481482E-3</v>
      </c>
      <c r="C66" s="20">
        <v>6.1493055555555563E-3</v>
      </c>
      <c r="D66" s="20">
        <f t="shared" ref="D66:D97" si="10">SUM(B67-B66)</f>
        <v>2.0833333333332774E-5</v>
      </c>
      <c r="E66" s="23">
        <f t="shared" ref="E66:E97" si="11">SUM(B66*86400)-172.6</f>
        <v>358.6</v>
      </c>
      <c r="F66" s="22">
        <f t="shared" ref="F66:F97" si="12">SUM(C66*86400)-172.6</f>
        <v>358.70000000000005</v>
      </c>
      <c r="G66" s="23">
        <f t="shared" ref="G66:G97" si="13">SUM(D66*86400)</f>
        <v>1.7999999999999516</v>
      </c>
      <c r="H66" s="17" t="s">
        <v>403</v>
      </c>
      <c r="I66" s="46" t="s">
        <v>495</v>
      </c>
      <c r="J66" s="47" t="s">
        <v>467</v>
      </c>
      <c r="K66" s="46" t="s">
        <v>498</v>
      </c>
      <c r="L66" s="48" t="str">
        <f t="shared" ref="L66:L97" si="14">CONCATENATE(I66,",", K66)</f>
        <v>Z,C</v>
      </c>
    </row>
    <row r="67" spans="1:12" ht="17" thickBot="1" x14ac:dyDescent="0.25">
      <c r="A67">
        <v>66</v>
      </c>
      <c r="B67" s="19">
        <v>6.168981481481481E-3</v>
      </c>
      <c r="C67" s="20">
        <v>6.153935185185185E-3</v>
      </c>
      <c r="D67" s="20">
        <f t="shared" si="10"/>
        <v>2.3148148148148875E-5</v>
      </c>
      <c r="E67" s="23">
        <f t="shared" si="11"/>
        <v>360.4</v>
      </c>
      <c r="F67" s="22">
        <f t="shared" si="12"/>
        <v>359.09999999999991</v>
      </c>
      <c r="G67" s="23">
        <f t="shared" si="13"/>
        <v>2.0000000000000631</v>
      </c>
      <c r="H67" s="17" t="s">
        <v>56</v>
      </c>
      <c r="I67" s="46" t="s">
        <v>127</v>
      </c>
      <c r="J67" s="47" t="s">
        <v>467</v>
      </c>
      <c r="K67" s="46" t="s">
        <v>498</v>
      </c>
      <c r="L67" s="48" t="str">
        <f t="shared" si="14"/>
        <v>V,C</v>
      </c>
    </row>
    <row r="68" spans="1:12" ht="17" thickBot="1" x14ac:dyDescent="0.25">
      <c r="A68">
        <v>67</v>
      </c>
      <c r="B68" s="19">
        <v>6.1921296296296299E-3</v>
      </c>
      <c r="C68" s="20">
        <v>6.2476851851851851E-3</v>
      </c>
      <c r="D68" s="20">
        <f t="shared" si="10"/>
        <v>5.5555555555555219E-5</v>
      </c>
      <c r="E68" s="23">
        <f t="shared" si="11"/>
        <v>362.4</v>
      </c>
      <c r="F68" s="22">
        <f t="shared" si="12"/>
        <v>367.19999999999993</v>
      </c>
      <c r="G68" s="23">
        <f t="shared" si="13"/>
        <v>4.7999999999999705</v>
      </c>
      <c r="H68" s="17" t="s">
        <v>404</v>
      </c>
      <c r="I68" s="46" t="s">
        <v>494</v>
      </c>
      <c r="J68" s="47" t="s">
        <v>462</v>
      </c>
      <c r="K68" s="46" t="s">
        <v>497</v>
      </c>
      <c r="L68" s="48" t="str">
        <f t="shared" si="14"/>
        <v>X,I</v>
      </c>
    </row>
    <row r="69" spans="1:12" ht="17" thickBot="1" x14ac:dyDescent="0.25">
      <c r="A69">
        <v>68</v>
      </c>
      <c r="B69" s="19">
        <v>6.2476851851851851E-3</v>
      </c>
      <c r="C69" s="20">
        <v>6.2708333333333331E-3</v>
      </c>
      <c r="D69" s="20">
        <f t="shared" si="10"/>
        <v>2.3148148148148008E-5</v>
      </c>
      <c r="E69" s="23">
        <f t="shared" si="11"/>
        <v>367.19999999999993</v>
      </c>
      <c r="F69" s="22">
        <f t="shared" si="12"/>
        <v>369.19999999999993</v>
      </c>
      <c r="G69" s="23">
        <f t="shared" si="13"/>
        <v>1.999999999999988</v>
      </c>
      <c r="H69" s="17" t="s">
        <v>405</v>
      </c>
      <c r="I69" s="46" t="s">
        <v>127</v>
      </c>
      <c r="J69" s="47" t="s">
        <v>467</v>
      </c>
      <c r="K69" s="46" t="s">
        <v>498</v>
      </c>
      <c r="L69" s="48" t="str">
        <f t="shared" si="14"/>
        <v>V,C</v>
      </c>
    </row>
    <row r="70" spans="1:12" ht="17" thickBot="1" x14ac:dyDescent="0.25">
      <c r="A70">
        <v>69</v>
      </c>
      <c r="B70" s="19">
        <v>6.2708333333333331E-3</v>
      </c>
      <c r="C70" s="20">
        <v>6.3148148148148148E-3</v>
      </c>
      <c r="D70" s="20">
        <f t="shared" si="10"/>
        <v>4.3981481481481649E-5</v>
      </c>
      <c r="E70" s="23">
        <f t="shared" si="11"/>
        <v>369.19999999999993</v>
      </c>
      <c r="F70" s="22">
        <f t="shared" si="12"/>
        <v>373</v>
      </c>
      <c r="G70" s="23">
        <f t="shared" si="13"/>
        <v>3.8000000000000145</v>
      </c>
      <c r="H70" s="17" t="s">
        <v>406</v>
      </c>
      <c r="I70" s="46" t="s">
        <v>493</v>
      </c>
      <c r="J70" s="47" t="s">
        <v>477</v>
      </c>
      <c r="K70" s="46" t="s">
        <v>498</v>
      </c>
      <c r="L70" s="48" t="str">
        <f t="shared" si="14"/>
        <v>Y,C</v>
      </c>
    </row>
    <row r="71" spans="1:12" ht="17" thickBot="1" x14ac:dyDescent="0.25">
      <c r="A71">
        <v>70</v>
      </c>
      <c r="B71" s="19">
        <v>6.3148148148148148E-3</v>
      </c>
      <c r="C71" s="20">
        <v>6.3159722222222228E-3</v>
      </c>
      <c r="D71" s="20">
        <f t="shared" si="10"/>
        <v>2.7777777777776742E-5</v>
      </c>
      <c r="E71" s="23">
        <f t="shared" si="11"/>
        <v>373</v>
      </c>
      <c r="F71" s="22">
        <f t="shared" si="12"/>
        <v>373.1</v>
      </c>
      <c r="G71" s="23">
        <f t="shared" si="13"/>
        <v>2.3999999999999106</v>
      </c>
      <c r="H71" s="17" t="s">
        <v>407</v>
      </c>
      <c r="I71" s="46" t="s">
        <v>128</v>
      </c>
      <c r="J71" s="47" t="s">
        <v>477</v>
      </c>
      <c r="K71" s="46" t="s">
        <v>498</v>
      </c>
      <c r="L71" s="48" t="str">
        <f t="shared" si="14"/>
        <v>W,C</v>
      </c>
    </row>
    <row r="72" spans="1:12" ht="17" thickBot="1" x14ac:dyDescent="0.25">
      <c r="A72">
        <v>71</v>
      </c>
      <c r="B72" s="19">
        <v>6.3425925925925915E-3</v>
      </c>
      <c r="C72" s="20">
        <v>6.3159722222222228E-3</v>
      </c>
      <c r="D72" s="20">
        <f t="shared" si="10"/>
        <v>1.8518518518520141E-5</v>
      </c>
      <c r="E72" s="23">
        <f t="shared" si="11"/>
        <v>375.39999999999986</v>
      </c>
      <c r="F72" s="22">
        <f t="shared" si="12"/>
        <v>373.1</v>
      </c>
      <c r="G72" s="23">
        <f t="shared" si="13"/>
        <v>1.6000000000001402</v>
      </c>
      <c r="H72" s="17" t="s">
        <v>408</v>
      </c>
      <c r="I72" s="46" t="s">
        <v>493</v>
      </c>
      <c r="J72" s="47" t="s">
        <v>479</v>
      </c>
      <c r="K72" s="46" t="s">
        <v>498</v>
      </c>
      <c r="L72" s="48" t="str">
        <f t="shared" si="14"/>
        <v>Y,C</v>
      </c>
    </row>
    <row r="73" spans="1:12" ht="17" thickBot="1" x14ac:dyDescent="0.25">
      <c r="A73">
        <v>72</v>
      </c>
      <c r="B73" s="19">
        <v>6.3611111111111117E-3</v>
      </c>
      <c r="C73" s="20">
        <v>6.4652777777777781E-3</v>
      </c>
      <c r="D73" s="20">
        <f t="shared" si="10"/>
        <v>1.0416666666666647E-4</v>
      </c>
      <c r="E73" s="23">
        <f t="shared" si="11"/>
        <v>377</v>
      </c>
      <c r="F73" s="22">
        <f t="shared" si="12"/>
        <v>386</v>
      </c>
      <c r="G73" s="23">
        <f t="shared" si="13"/>
        <v>8.9999999999999822</v>
      </c>
      <c r="H73" s="17" t="s">
        <v>409</v>
      </c>
      <c r="I73" s="46" t="s">
        <v>128</v>
      </c>
      <c r="J73" s="47" t="s">
        <v>479</v>
      </c>
      <c r="K73" s="46" t="s">
        <v>498</v>
      </c>
      <c r="L73" s="48" t="str">
        <f t="shared" si="14"/>
        <v>W,C</v>
      </c>
    </row>
    <row r="74" spans="1:12" ht="17" thickBot="1" x14ac:dyDescent="0.25">
      <c r="A74">
        <v>73</v>
      </c>
      <c r="B74" s="19">
        <v>6.4652777777777781E-3</v>
      </c>
      <c r="C74" s="20">
        <v>6.4664351851851862E-3</v>
      </c>
      <c r="D74" s="20">
        <f t="shared" si="10"/>
        <v>1.493055555555553E-4</v>
      </c>
      <c r="E74" s="23">
        <f t="shared" si="11"/>
        <v>386</v>
      </c>
      <c r="F74" s="22">
        <f t="shared" si="12"/>
        <v>386.1</v>
      </c>
      <c r="G74" s="23">
        <f t="shared" si="13"/>
        <v>12.899999999999977</v>
      </c>
      <c r="H74" s="17" t="s">
        <v>410</v>
      </c>
      <c r="I74" s="46" t="s">
        <v>495</v>
      </c>
      <c r="J74" s="47" t="s">
        <v>479</v>
      </c>
      <c r="K74" s="46" t="s">
        <v>498</v>
      </c>
      <c r="L74" s="48" t="str">
        <f t="shared" si="14"/>
        <v>Z,C</v>
      </c>
    </row>
    <row r="75" spans="1:12" ht="17" thickBot="1" x14ac:dyDescent="0.25">
      <c r="A75">
        <v>74</v>
      </c>
      <c r="B75" s="19">
        <v>6.6145833333333334E-3</v>
      </c>
      <c r="C75" s="20">
        <v>6.6157407407407415E-3</v>
      </c>
      <c r="D75" s="20">
        <f t="shared" si="10"/>
        <v>1.7361111111111223E-5</v>
      </c>
      <c r="E75" s="23">
        <f t="shared" si="11"/>
        <v>398.9</v>
      </c>
      <c r="F75" s="22">
        <f t="shared" si="12"/>
        <v>399</v>
      </c>
      <c r="G75" s="23">
        <f t="shared" si="13"/>
        <v>1.5000000000000098</v>
      </c>
      <c r="H75" s="17" t="s">
        <v>411</v>
      </c>
      <c r="I75" s="46" t="s">
        <v>128</v>
      </c>
      <c r="J75" s="47" t="s">
        <v>479</v>
      </c>
      <c r="K75" s="46" t="s">
        <v>498</v>
      </c>
      <c r="L75" s="48" t="str">
        <f t="shared" si="14"/>
        <v>W,C</v>
      </c>
    </row>
    <row r="76" spans="1:12" ht="17" thickBot="1" x14ac:dyDescent="0.25">
      <c r="A76">
        <v>75</v>
      </c>
      <c r="B76" s="19">
        <v>6.6319444444444446E-3</v>
      </c>
      <c r="C76" s="20">
        <v>6.6423611111111102E-3</v>
      </c>
      <c r="D76" s="20">
        <f t="shared" si="10"/>
        <v>3.4722222222222446E-5</v>
      </c>
      <c r="E76" s="23">
        <f t="shared" si="11"/>
        <v>400.4</v>
      </c>
      <c r="F76" s="22">
        <f t="shared" si="12"/>
        <v>401.29999999999984</v>
      </c>
      <c r="G76" s="23">
        <f t="shared" si="13"/>
        <v>3.0000000000000195</v>
      </c>
      <c r="H76" s="17" t="s">
        <v>412</v>
      </c>
      <c r="I76" s="46" t="s">
        <v>127</v>
      </c>
      <c r="J76" s="47" t="s">
        <v>479</v>
      </c>
      <c r="K76" s="46" t="s">
        <v>498</v>
      </c>
      <c r="L76" s="48" t="str">
        <f t="shared" si="14"/>
        <v>V,C</v>
      </c>
    </row>
    <row r="77" spans="1:12" ht="17" thickBot="1" x14ac:dyDescent="0.25">
      <c r="A77">
        <v>76</v>
      </c>
      <c r="B77" s="19">
        <v>6.6666666666666671E-3</v>
      </c>
      <c r="C77" s="20">
        <v>6.8877314814814808E-3</v>
      </c>
      <c r="D77" s="20">
        <f t="shared" si="10"/>
        <v>2.2106481481481369E-4</v>
      </c>
      <c r="E77" s="23">
        <f t="shared" si="11"/>
        <v>403.4</v>
      </c>
      <c r="F77" s="22">
        <f t="shared" si="12"/>
        <v>422.49999999999989</v>
      </c>
      <c r="G77" s="23">
        <f t="shared" si="13"/>
        <v>19.099999999999902</v>
      </c>
      <c r="H77" s="17" t="s">
        <v>413</v>
      </c>
      <c r="I77" s="46" t="s">
        <v>495</v>
      </c>
      <c r="J77" s="47" t="s">
        <v>479</v>
      </c>
      <c r="K77" s="46" t="s">
        <v>498</v>
      </c>
      <c r="L77" s="48" t="str">
        <f t="shared" si="14"/>
        <v>Z,C</v>
      </c>
    </row>
    <row r="78" spans="1:12" ht="17" thickBot="1" x14ac:dyDescent="0.25">
      <c r="A78">
        <v>77</v>
      </c>
      <c r="B78" s="19">
        <v>6.8877314814814808E-3</v>
      </c>
      <c r="C78" s="20">
        <v>6.9166666666666673E-3</v>
      </c>
      <c r="D78" s="20">
        <f t="shared" si="10"/>
        <v>2.8935185185186528E-5</v>
      </c>
      <c r="E78" s="23">
        <f t="shared" si="11"/>
        <v>422.49999999999989</v>
      </c>
      <c r="F78" s="22">
        <f t="shared" si="12"/>
        <v>425</v>
      </c>
      <c r="G78" s="23">
        <f t="shared" si="13"/>
        <v>2.5000000000001159</v>
      </c>
      <c r="H78" s="17" t="s">
        <v>25</v>
      </c>
      <c r="I78" s="46" t="s">
        <v>494</v>
      </c>
      <c r="J78" s="47" t="s">
        <v>479</v>
      </c>
      <c r="K78" s="46" t="s">
        <v>498</v>
      </c>
      <c r="L78" s="48" t="str">
        <f t="shared" si="14"/>
        <v>X,C</v>
      </c>
    </row>
    <row r="79" spans="1:12" ht="17" thickBot="1" x14ac:dyDescent="0.25">
      <c r="A79">
        <v>78</v>
      </c>
      <c r="B79" s="19">
        <v>6.9166666666666673E-3</v>
      </c>
      <c r="C79" s="20">
        <v>6.9178240740740736E-3</v>
      </c>
      <c r="D79" s="20">
        <f t="shared" si="10"/>
        <v>3.8194444444444864E-5</v>
      </c>
      <c r="E79" s="23">
        <f t="shared" si="11"/>
        <v>425</v>
      </c>
      <c r="F79" s="22">
        <f t="shared" si="12"/>
        <v>425.09999999999991</v>
      </c>
      <c r="G79" s="23">
        <f t="shared" si="13"/>
        <v>3.3000000000000362</v>
      </c>
      <c r="H79" s="17" t="s">
        <v>414</v>
      </c>
      <c r="I79" s="46" t="s">
        <v>495</v>
      </c>
      <c r="J79" s="47" t="s">
        <v>479</v>
      </c>
      <c r="K79" s="46" t="s">
        <v>498</v>
      </c>
      <c r="L79" s="48" t="str">
        <f t="shared" si="14"/>
        <v>Z,C</v>
      </c>
    </row>
    <row r="80" spans="1:12" ht="17" thickBot="1" x14ac:dyDescent="0.25">
      <c r="A80">
        <v>79</v>
      </c>
      <c r="B80" s="19">
        <v>6.9548611111111122E-3</v>
      </c>
      <c r="C80" s="20">
        <v>6.9872685185185185E-3</v>
      </c>
      <c r="D80" s="20">
        <f t="shared" si="10"/>
        <v>3.2407407407406344E-5</v>
      </c>
      <c r="E80" s="23">
        <f t="shared" si="11"/>
        <v>428.30000000000007</v>
      </c>
      <c r="F80" s="22">
        <f t="shared" si="12"/>
        <v>431.1</v>
      </c>
      <c r="G80" s="23">
        <f t="shared" si="13"/>
        <v>2.7999999999999083</v>
      </c>
      <c r="H80" s="17" t="s">
        <v>415</v>
      </c>
      <c r="I80" s="46" t="s">
        <v>494</v>
      </c>
      <c r="J80" s="47" t="s">
        <v>462</v>
      </c>
      <c r="K80" s="46" t="s">
        <v>497</v>
      </c>
      <c r="L80" s="48" t="str">
        <f t="shared" si="14"/>
        <v>X,I</v>
      </c>
    </row>
    <row r="81" spans="1:12" ht="17" thickBot="1" x14ac:dyDescent="0.25">
      <c r="A81">
        <v>80</v>
      </c>
      <c r="B81" s="19">
        <v>6.9872685185185185E-3</v>
      </c>
      <c r="C81" s="20">
        <v>7.013888888888889E-3</v>
      </c>
      <c r="D81" s="20">
        <f t="shared" si="10"/>
        <v>2.6620370370370426E-5</v>
      </c>
      <c r="E81" s="23">
        <f t="shared" si="11"/>
        <v>431.1</v>
      </c>
      <c r="F81" s="22">
        <f t="shared" si="12"/>
        <v>433.4</v>
      </c>
      <c r="G81" s="23">
        <f t="shared" si="13"/>
        <v>2.3000000000000047</v>
      </c>
      <c r="H81" s="17" t="s">
        <v>416</v>
      </c>
      <c r="I81" s="46" t="s">
        <v>127</v>
      </c>
      <c r="J81" s="47" t="s">
        <v>467</v>
      </c>
      <c r="K81" s="46" t="s">
        <v>498</v>
      </c>
      <c r="L81" s="48" t="str">
        <f t="shared" si="14"/>
        <v>V,C</v>
      </c>
    </row>
    <row r="82" spans="1:12" ht="17" thickBot="1" x14ac:dyDescent="0.25">
      <c r="A82">
        <v>81</v>
      </c>
      <c r="B82" s="19">
        <v>7.013888888888889E-3</v>
      </c>
      <c r="C82" s="20">
        <v>7.0590277777777778E-3</v>
      </c>
      <c r="D82" s="20">
        <f t="shared" si="10"/>
        <v>4.5138888888888833E-5</v>
      </c>
      <c r="E82" s="23">
        <f t="shared" si="11"/>
        <v>433.4</v>
      </c>
      <c r="F82" s="22">
        <f t="shared" si="12"/>
        <v>437.29999999999995</v>
      </c>
      <c r="G82" s="23">
        <f t="shared" si="13"/>
        <v>3.899999999999995</v>
      </c>
      <c r="H82" s="17" t="s">
        <v>417</v>
      </c>
      <c r="I82" s="46" t="s">
        <v>493</v>
      </c>
      <c r="J82" s="47" t="s">
        <v>462</v>
      </c>
      <c r="K82" s="46" t="s">
        <v>497</v>
      </c>
      <c r="L82" s="48" t="str">
        <f t="shared" si="14"/>
        <v>Y,I</v>
      </c>
    </row>
    <row r="83" spans="1:12" ht="17" thickBot="1" x14ac:dyDescent="0.25">
      <c r="A83">
        <v>82</v>
      </c>
      <c r="B83" s="19">
        <v>7.0590277777777778E-3</v>
      </c>
      <c r="C83" s="20">
        <v>7.0601851851851841E-3</v>
      </c>
      <c r="D83" s="20">
        <f t="shared" si="10"/>
        <v>1.2731481481481621E-5</v>
      </c>
      <c r="E83" s="23">
        <f t="shared" si="11"/>
        <v>437.29999999999995</v>
      </c>
      <c r="F83" s="22">
        <f t="shared" si="12"/>
        <v>437.39999999999986</v>
      </c>
      <c r="G83" s="23">
        <f t="shared" si="13"/>
        <v>1.1000000000000121</v>
      </c>
      <c r="H83" s="17" t="s">
        <v>418</v>
      </c>
      <c r="I83" s="46" t="s">
        <v>127</v>
      </c>
      <c r="J83" s="47" t="s">
        <v>467</v>
      </c>
      <c r="K83" s="46" t="s">
        <v>498</v>
      </c>
      <c r="L83" s="48" t="str">
        <f t="shared" si="14"/>
        <v>V,C</v>
      </c>
    </row>
    <row r="84" spans="1:12" ht="17" thickBot="1" x14ac:dyDescent="0.25">
      <c r="A84">
        <v>83</v>
      </c>
      <c r="B84" s="19">
        <v>7.0717592592592594E-3</v>
      </c>
      <c r="C84" s="20">
        <v>7.0601851851851841E-3</v>
      </c>
      <c r="D84" s="20">
        <f t="shared" si="10"/>
        <v>3.935185185185118E-5</v>
      </c>
      <c r="E84" s="23">
        <f t="shared" si="11"/>
        <v>438.4</v>
      </c>
      <c r="F84" s="22">
        <f t="shared" si="12"/>
        <v>437.39999999999986</v>
      </c>
      <c r="G84" s="23">
        <f t="shared" si="13"/>
        <v>3.3999999999999417</v>
      </c>
      <c r="H84" s="17" t="s">
        <v>419</v>
      </c>
      <c r="I84" s="46" t="s">
        <v>493</v>
      </c>
      <c r="J84" s="47" t="s">
        <v>479</v>
      </c>
      <c r="K84" s="46" t="s">
        <v>498</v>
      </c>
      <c r="L84" s="48" t="str">
        <f t="shared" si="14"/>
        <v>Y,C</v>
      </c>
    </row>
    <row r="85" spans="1:12" ht="17" thickBot="1" x14ac:dyDescent="0.25">
      <c r="A85">
        <v>84</v>
      </c>
      <c r="B85" s="19">
        <v>7.1111111111111106E-3</v>
      </c>
      <c r="C85" s="20">
        <v>7.1122685185185186E-3</v>
      </c>
      <c r="D85" s="20">
        <f t="shared" si="10"/>
        <v>1.6666666666666739E-4</v>
      </c>
      <c r="E85" s="23">
        <f t="shared" si="11"/>
        <v>441.79999999999995</v>
      </c>
      <c r="F85" s="22">
        <f t="shared" si="12"/>
        <v>441.9</v>
      </c>
      <c r="G85" s="23">
        <f t="shared" si="13"/>
        <v>14.400000000000063</v>
      </c>
      <c r="H85" s="17" t="s">
        <v>420</v>
      </c>
      <c r="I85" s="46" t="s">
        <v>494</v>
      </c>
      <c r="J85" s="47" t="s">
        <v>467</v>
      </c>
      <c r="K85" s="46" t="s">
        <v>498</v>
      </c>
      <c r="L85" s="48" t="str">
        <f t="shared" si="14"/>
        <v>X,C</v>
      </c>
    </row>
    <row r="86" spans="1:12" ht="17" thickBot="1" x14ac:dyDescent="0.25">
      <c r="A86">
        <v>85</v>
      </c>
      <c r="B86" s="19">
        <v>7.277777777777778E-3</v>
      </c>
      <c r="C86" s="20">
        <v>7.278935185185186E-3</v>
      </c>
      <c r="D86" s="20">
        <f t="shared" si="10"/>
        <v>2.7777777777776742E-5</v>
      </c>
      <c r="E86" s="23">
        <f t="shared" si="11"/>
        <v>456.20000000000005</v>
      </c>
      <c r="F86" s="22">
        <f t="shared" si="12"/>
        <v>456.30000000000007</v>
      </c>
      <c r="G86" s="23">
        <f t="shared" si="13"/>
        <v>2.3999999999999106</v>
      </c>
      <c r="H86" s="17" t="s">
        <v>421</v>
      </c>
      <c r="I86" s="46" t="s">
        <v>495</v>
      </c>
      <c r="J86" s="47" t="s">
        <v>9</v>
      </c>
      <c r="K86" s="46" t="s">
        <v>491</v>
      </c>
      <c r="L86" s="48" t="str">
        <f t="shared" si="14"/>
        <v>Z,P</v>
      </c>
    </row>
    <row r="87" spans="1:12" ht="17" thickBot="1" x14ac:dyDescent="0.25">
      <c r="A87">
        <v>86</v>
      </c>
      <c r="B87" s="19">
        <v>7.3055555555555547E-3</v>
      </c>
      <c r="C87" s="20">
        <v>7.3067129629629628E-3</v>
      </c>
      <c r="D87" s="20">
        <f t="shared" si="10"/>
        <v>6.8287037037037708E-5</v>
      </c>
      <c r="E87" s="23">
        <f t="shared" si="11"/>
        <v>458.59999999999991</v>
      </c>
      <c r="F87" s="22">
        <f t="shared" si="12"/>
        <v>458.69999999999993</v>
      </c>
      <c r="G87" s="23">
        <f t="shared" si="13"/>
        <v>5.9000000000000581</v>
      </c>
      <c r="H87" s="17" t="s">
        <v>422</v>
      </c>
      <c r="I87" s="46" t="s">
        <v>128</v>
      </c>
      <c r="J87" s="47" t="s">
        <v>469</v>
      </c>
      <c r="K87" s="46" t="s">
        <v>499</v>
      </c>
      <c r="L87" s="48" t="str">
        <f t="shared" si="14"/>
        <v>W,R</v>
      </c>
    </row>
    <row r="88" spans="1:12" ht="17" thickBot="1" x14ac:dyDescent="0.25">
      <c r="A88">
        <v>87</v>
      </c>
      <c r="B88" s="19">
        <v>7.3738425925925924E-3</v>
      </c>
      <c r="C88" s="20">
        <v>7.3749999999999996E-3</v>
      </c>
      <c r="D88" s="20">
        <f t="shared" si="10"/>
        <v>1.0416666666667254E-5</v>
      </c>
      <c r="E88" s="23">
        <f t="shared" si="11"/>
        <v>464.5</v>
      </c>
      <c r="F88" s="22">
        <f t="shared" si="12"/>
        <v>464.59999999999991</v>
      </c>
      <c r="G88" s="23">
        <f t="shared" si="13"/>
        <v>0.90000000000005076</v>
      </c>
      <c r="H88" s="17" t="s">
        <v>423</v>
      </c>
      <c r="I88" s="46" t="s">
        <v>495</v>
      </c>
      <c r="J88" s="47" t="s">
        <v>479</v>
      </c>
      <c r="K88" s="46" t="s">
        <v>498</v>
      </c>
      <c r="L88" s="48" t="str">
        <f t="shared" si="14"/>
        <v>Z,C</v>
      </c>
    </row>
    <row r="89" spans="1:12" ht="17" thickBot="1" x14ac:dyDescent="0.25">
      <c r="A89">
        <v>88</v>
      </c>
      <c r="B89" s="19">
        <v>7.3842592592592597E-3</v>
      </c>
      <c r="C89" s="20">
        <v>7.3749999999999996E-3</v>
      </c>
      <c r="D89" s="20">
        <f t="shared" si="10"/>
        <v>3.4722222222221578E-5</v>
      </c>
      <c r="E89" s="23">
        <f t="shared" si="11"/>
        <v>465.4</v>
      </c>
      <c r="F89" s="22">
        <f t="shared" si="12"/>
        <v>464.59999999999991</v>
      </c>
      <c r="G89" s="23">
        <f t="shared" si="13"/>
        <v>2.9999999999999445</v>
      </c>
      <c r="H89" s="17" t="s">
        <v>424</v>
      </c>
      <c r="I89" s="46" t="s">
        <v>128</v>
      </c>
      <c r="J89" s="47" t="s">
        <v>462</v>
      </c>
      <c r="K89" s="46" t="s">
        <v>497</v>
      </c>
      <c r="L89" s="48" t="str">
        <f t="shared" si="14"/>
        <v>W,I</v>
      </c>
    </row>
    <row r="90" spans="1:12" ht="17" thickBot="1" x14ac:dyDescent="0.25">
      <c r="A90">
        <v>89</v>
      </c>
      <c r="B90" s="19">
        <v>7.4189814814814813E-3</v>
      </c>
      <c r="C90" s="20">
        <v>7.4201388888888893E-3</v>
      </c>
      <c r="D90" s="20">
        <f t="shared" si="10"/>
        <v>7.1759259259260126E-5</v>
      </c>
      <c r="E90" s="23">
        <f t="shared" si="11"/>
        <v>468.4</v>
      </c>
      <c r="F90" s="22">
        <f t="shared" si="12"/>
        <v>468.5</v>
      </c>
      <c r="G90" s="23">
        <f t="shared" si="13"/>
        <v>6.2000000000000748</v>
      </c>
      <c r="H90" s="17" t="s">
        <v>425</v>
      </c>
      <c r="I90" s="46" t="s">
        <v>493</v>
      </c>
      <c r="J90" s="47" t="s">
        <v>477</v>
      </c>
      <c r="K90" s="46" t="s">
        <v>498</v>
      </c>
      <c r="L90" s="48" t="str">
        <f t="shared" si="14"/>
        <v>Y,C</v>
      </c>
    </row>
    <row r="91" spans="1:12" ht="17" thickBot="1" x14ac:dyDescent="0.25">
      <c r="A91">
        <v>90</v>
      </c>
      <c r="B91" s="19">
        <v>7.4907407407407414E-3</v>
      </c>
      <c r="C91" s="20">
        <v>7.5081018518518526E-3</v>
      </c>
      <c r="D91" s="20">
        <f t="shared" si="10"/>
        <v>1.7361111111111223E-5</v>
      </c>
      <c r="E91" s="23">
        <f t="shared" si="11"/>
        <v>474.6</v>
      </c>
      <c r="F91" s="22">
        <f t="shared" si="12"/>
        <v>476.1</v>
      </c>
      <c r="G91" s="23">
        <f t="shared" si="13"/>
        <v>1.5000000000000098</v>
      </c>
      <c r="H91" s="17" t="s">
        <v>426</v>
      </c>
      <c r="I91" s="46" t="s">
        <v>127</v>
      </c>
      <c r="J91" s="47" t="s">
        <v>479</v>
      </c>
      <c r="K91" s="46" t="s">
        <v>498</v>
      </c>
      <c r="L91" s="48" t="str">
        <f t="shared" si="14"/>
        <v>V,C</v>
      </c>
    </row>
    <row r="92" spans="1:12" ht="17" thickBot="1" x14ac:dyDescent="0.25">
      <c r="A92">
        <v>91</v>
      </c>
      <c r="B92" s="19">
        <v>7.5081018518518526E-3</v>
      </c>
      <c r="C92" s="20">
        <v>7.5277777777777782E-3</v>
      </c>
      <c r="D92" s="20">
        <f t="shared" si="10"/>
        <v>1.967592592592559E-5</v>
      </c>
      <c r="E92" s="23">
        <f t="shared" si="11"/>
        <v>476.1</v>
      </c>
      <c r="F92" s="22">
        <f t="shared" si="12"/>
        <v>477.80000000000007</v>
      </c>
      <c r="G92" s="23">
        <f t="shared" si="13"/>
        <v>1.6999999999999709</v>
      </c>
      <c r="H92" s="17" t="s">
        <v>25</v>
      </c>
      <c r="I92" s="46" t="s">
        <v>495</v>
      </c>
      <c r="J92" s="47" t="s">
        <v>479</v>
      </c>
      <c r="K92" s="46" t="s">
        <v>498</v>
      </c>
      <c r="L92" s="48" t="str">
        <f t="shared" si="14"/>
        <v>Z,C</v>
      </c>
    </row>
    <row r="93" spans="1:12" ht="17" thickBot="1" x14ac:dyDescent="0.25">
      <c r="A93">
        <v>92</v>
      </c>
      <c r="B93" s="19">
        <v>7.5277777777777782E-3</v>
      </c>
      <c r="C93" s="20">
        <v>7.5289351851851845E-3</v>
      </c>
      <c r="D93" s="20">
        <f t="shared" si="10"/>
        <v>2.4305555555555192E-5</v>
      </c>
      <c r="E93" s="23">
        <f t="shared" si="11"/>
        <v>477.80000000000007</v>
      </c>
      <c r="F93" s="22">
        <f t="shared" si="12"/>
        <v>477.89999999999986</v>
      </c>
      <c r="G93" s="23">
        <f t="shared" si="13"/>
        <v>2.0999999999999686</v>
      </c>
      <c r="H93" s="17" t="s">
        <v>427</v>
      </c>
      <c r="I93" s="46" t="s">
        <v>128</v>
      </c>
      <c r="J93" s="47" t="s">
        <v>479</v>
      </c>
      <c r="K93" s="46" t="s">
        <v>498</v>
      </c>
      <c r="L93" s="48" t="str">
        <f t="shared" si="14"/>
        <v>W,C</v>
      </c>
    </row>
    <row r="94" spans="1:12" ht="17" thickBot="1" x14ac:dyDescent="0.25">
      <c r="A94">
        <v>93</v>
      </c>
      <c r="B94" s="19">
        <v>7.5520833333333334E-3</v>
      </c>
      <c r="C94" s="20">
        <v>7.5532407407407414E-3</v>
      </c>
      <c r="D94" s="20">
        <f t="shared" si="10"/>
        <v>1.7361111111111223E-5</v>
      </c>
      <c r="E94" s="23">
        <f t="shared" si="11"/>
        <v>479.9</v>
      </c>
      <c r="F94" s="22">
        <f t="shared" si="12"/>
        <v>480</v>
      </c>
      <c r="G94" s="23">
        <f t="shared" si="13"/>
        <v>1.5000000000000098</v>
      </c>
      <c r="H94" s="17" t="s">
        <v>428</v>
      </c>
      <c r="I94" s="46" t="s">
        <v>493</v>
      </c>
      <c r="J94" s="47" t="s">
        <v>479</v>
      </c>
      <c r="K94" s="46" t="s">
        <v>498</v>
      </c>
      <c r="L94" s="48" t="str">
        <f t="shared" si="14"/>
        <v>Y,C</v>
      </c>
    </row>
    <row r="95" spans="1:12" ht="17" thickBot="1" x14ac:dyDescent="0.25">
      <c r="A95">
        <v>94</v>
      </c>
      <c r="B95" s="19">
        <v>7.5694444444444446E-3</v>
      </c>
      <c r="C95" s="20">
        <v>7.5671296296296294E-3</v>
      </c>
      <c r="D95" s="20">
        <f t="shared" si="10"/>
        <v>2.3148148148148008E-5</v>
      </c>
      <c r="E95" s="23">
        <f t="shared" si="11"/>
        <v>481.4</v>
      </c>
      <c r="F95" s="22">
        <f t="shared" si="12"/>
        <v>481.19999999999993</v>
      </c>
      <c r="G95" s="23">
        <f t="shared" si="13"/>
        <v>1.999999999999988</v>
      </c>
      <c r="H95" s="17" t="s">
        <v>429</v>
      </c>
      <c r="I95" s="46" t="s">
        <v>127</v>
      </c>
      <c r="J95" s="47" t="s">
        <v>479</v>
      </c>
      <c r="K95" s="46" t="s">
        <v>498</v>
      </c>
      <c r="L95" s="48" t="str">
        <f t="shared" si="14"/>
        <v>V,C</v>
      </c>
    </row>
    <row r="96" spans="1:12" ht="17" thickBot="1" x14ac:dyDescent="0.25">
      <c r="A96">
        <v>95</v>
      </c>
      <c r="B96" s="19">
        <v>7.5925925925925926E-3</v>
      </c>
      <c r="C96" s="20">
        <v>8.0624999999999985E-3</v>
      </c>
      <c r="D96" s="20">
        <f t="shared" si="10"/>
        <v>4.6990740740740587E-4</v>
      </c>
      <c r="E96" s="23">
        <f t="shared" si="11"/>
        <v>483.4</v>
      </c>
      <c r="F96" s="22">
        <f t="shared" si="12"/>
        <v>523.99999999999989</v>
      </c>
      <c r="G96" s="23">
        <f t="shared" si="13"/>
        <v>40.599999999999866</v>
      </c>
      <c r="H96" s="17" t="s">
        <v>13</v>
      </c>
      <c r="I96" s="46" t="s">
        <v>14</v>
      </c>
      <c r="J96" s="47" t="s">
        <v>490</v>
      </c>
      <c r="K96" s="46" t="s">
        <v>504</v>
      </c>
      <c r="L96" s="48" t="str">
        <f t="shared" si="14"/>
        <v>ALL,M</v>
      </c>
    </row>
    <row r="97" spans="1:12" ht="17" thickBot="1" x14ac:dyDescent="0.25">
      <c r="A97">
        <v>96</v>
      </c>
      <c r="B97" s="19">
        <v>8.0624999999999985E-3</v>
      </c>
      <c r="C97" s="20">
        <v>8.0636574074074065E-3</v>
      </c>
      <c r="D97" s="20">
        <f t="shared" si="10"/>
        <v>1.5277777777777946E-4</v>
      </c>
      <c r="E97" s="23">
        <f t="shared" si="11"/>
        <v>523.99999999999989</v>
      </c>
      <c r="F97" s="22">
        <f t="shared" si="12"/>
        <v>524.09999999999991</v>
      </c>
      <c r="G97" s="23">
        <f t="shared" si="13"/>
        <v>13.200000000000145</v>
      </c>
      <c r="H97" s="17" t="s">
        <v>430</v>
      </c>
      <c r="I97" s="46" t="s">
        <v>127</v>
      </c>
      <c r="J97" s="47" t="s">
        <v>477</v>
      </c>
      <c r="K97" s="46" t="s">
        <v>498</v>
      </c>
      <c r="L97" s="48" t="str">
        <f t="shared" si="14"/>
        <v>V,C</v>
      </c>
    </row>
    <row r="98" spans="1:12" ht="17" thickBot="1" x14ac:dyDescent="0.25">
      <c r="A98">
        <v>97</v>
      </c>
      <c r="B98" s="19">
        <v>8.2152777777777779E-3</v>
      </c>
      <c r="C98" s="20">
        <v>8.4282407407407414E-3</v>
      </c>
      <c r="D98" s="20">
        <f t="shared" ref="D98:D116" si="15">SUM(B99-B98)</f>
        <v>2.1296296296296341E-4</v>
      </c>
      <c r="E98" s="23">
        <f t="shared" ref="E98:E116" si="16">SUM(B98*86400)-172.6</f>
        <v>537.20000000000005</v>
      </c>
      <c r="F98" s="22">
        <f t="shared" ref="F98:F116" si="17">SUM(C98*86400)-172.6</f>
        <v>555.6</v>
      </c>
      <c r="G98" s="23">
        <f t="shared" ref="G98:G116" si="18">SUM(D98*86400)</f>
        <v>18.400000000000038</v>
      </c>
      <c r="H98" s="17" t="s">
        <v>431</v>
      </c>
      <c r="I98" s="46" t="s">
        <v>128</v>
      </c>
      <c r="J98" s="47" t="s">
        <v>479</v>
      </c>
      <c r="K98" s="46" t="s">
        <v>498</v>
      </c>
      <c r="L98" s="48" t="str">
        <f t="shared" ref="L98:L116" si="19">CONCATENATE(I98,",", K98)</f>
        <v>W,C</v>
      </c>
    </row>
    <row r="99" spans="1:12" ht="17" thickBot="1" x14ac:dyDescent="0.25">
      <c r="A99">
        <v>98</v>
      </c>
      <c r="B99" s="19">
        <v>8.4282407407407414E-3</v>
      </c>
      <c r="C99" s="20">
        <v>8.5289351851851845E-3</v>
      </c>
      <c r="D99" s="20">
        <f t="shared" si="15"/>
        <v>1.0069444444444318E-4</v>
      </c>
      <c r="E99" s="23">
        <f t="shared" si="16"/>
        <v>555.6</v>
      </c>
      <c r="F99" s="22">
        <f t="shared" si="17"/>
        <v>564.29999999999995</v>
      </c>
      <c r="G99" s="23">
        <f t="shared" si="18"/>
        <v>8.6999999999998909</v>
      </c>
      <c r="H99" s="17" t="s">
        <v>432</v>
      </c>
      <c r="I99" s="46" t="s">
        <v>127</v>
      </c>
      <c r="J99" s="47" t="s">
        <v>471</v>
      </c>
      <c r="K99" s="46" t="s">
        <v>499</v>
      </c>
      <c r="L99" s="48" t="str">
        <f t="shared" si="19"/>
        <v>V,R</v>
      </c>
    </row>
    <row r="100" spans="1:12" ht="17" thickBot="1" x14ac:dyDescent="0.25">
      <c r="A100">
        <v>99</v>
      </c>
      <c r="B100" s="19">
        <v>8.5289351851851845E-3</v>
      </c>
      <c r="C100" s="20">
        <v>8.5439814814814805E-3</v>
      </c>
      <c r="D100" s="20">
        <f t="shared" si="15"/>
        <v>1.5046296296295988E-5</v>
      </c>
      <c r="E100" s="23">
        <f t="shared" si="16"/>
        <v>564.29999999999995</v>
      </c>
      <c r="F100" s="22">
        <f t="shared" si="17"/>
        <v>565.59999999999991</v>
      </c>
      <c r="G100" s="23">
        <f t="shared" si="18"/>
        <v>1.2999999999999734</v>
      </c>
      <c r="H100" s="17" t="s">
        <v>433</v>
      </c>
      <c r="I100" s="46" t="s">
        <v>493</v>
      </c>
      <c r="J100" s="47" t="s">
        <v>471</v>
      </c>
      <c r="K100" s="46" t="s">
        <v>499</v>
      </c>
      <c r="L100" s="48" t="str">
        <f t="shared" si="19"/>
        <v>Y,R</v>
      </c>
    </row>
    <row r="101" spans="1:12" ht="17" thickBot="1" x14ac:dyDescent="0.25">
      <c r="A101">
        <v>100</v>
      </c>
      <c r="B101" s="19">
        <v>8.5439814814814805E-3</v>
      </c>
      <c r="C101" s="20">
        <v>8.5451388888888886E-3</v>
      </c>
      <c r="D101" s="20">
        <f t="shared" si="15"/>
        <v>7.1759259259260993E-5</v>
      </c>
      <c r="E101" s="23">
        <f t="shared" si="16"/>
        <v>565.59999999999991</v>
      </c>
      <c r="F101" s="22">
        <f t="shared" si="17"/>
        <v>565.69999999999993</v>
      </c>
      <c r="G101" s="23">
        <f t="shared" si="18"/>
        <v>6.2000000000001503</v>
      </c>
      <c r="H101" s="17" t="s">
        <v>434</v>
      </c>
      <c r="I101" s="46" t="s">
        <v>127</v>
      </c>
      <c r="J101" s="47" t="s">
        <v>479</v>
      </c>
      <c r="K101" s="46" t="s">
        <v>498</v>
      </c>
      <c r="L101" s="48" t="str">
        <f t="shared" si="19"/>
        <v>V,C</v>
      </c>
    </row>
    <row r="102" spans="1:12" ht="17" thickBot="1" x14ac:dyDescent="0.25">
      <c r="A102">
        <v>101</v>
      </c>
      <c r="B102" s="19">
        <v>8.6157407407407415E-3</v>
      </c>
      <c r="C102" s="20">
        <v>8.6863425925925927E-3</v>
      </c>
      <c r="D102" s="20">
        <f t="shared" si="15"/>
        <v>7.0601851851851208E-5</v>
      </c>
      <c r="E102" s="23">
        <f t="shared" si="16"/>
        <v>571.80000000000007</v>
      </c>
      <c r="F102" s="22">
        <f t="shared" si="17"/>
        <v>577.9</v>
      </c>
      <c r="G102" s="23">
        <f t="shared" si="18"/>
        <v>6.0999999999999446</v>
      </c>
      <c r="H102" s="17" t="s">
        <v>435</v>
      </c>
      <c r="I102" s="46" t="s">
        <v>493</v>
      </c>
      <c r="J102" s="47" t="s">
        <v>471</v>
      </c>
      <c r="K102" s="46" t="s">
        <v>499</v>
      </c>
      <c r="L102" s="48" t="str">
        <f t="shared" si="19"/>
        <v>Y,R</v>
      </c>
    </row>
    <row r="103" spans="1:12" ht="17" thickBot="1" x14ac:dyDescent="0.25">
      <c r="A103">
        <v>102</v>
      </c>
      <c r="B103" s="19">
        <v>8.6863425925925927E-3</v>
      </c>
      <c r="C103" s="20">
        <v>8.687499999999999E-3</v>
      </c>
      <c r="D103" s="20">
        <f t="shared" si="15"/>
        <v>1.7361111111110356E-5</v>
      </c>
      <c r="E103" s="23">
        <f t="shared" si="16"/>
        <v>577.9</v>
      </c>
      <c r="F103" s="22">
        <f t="shared" si="17"/>
        <v>577.99999999999989</v>
      </c>
      <c r="G103" s="23">
        <f t="shared" si="18"/>
        <v>1.4999999999999347</v>
      </c>
      <c r="H103" s="17" t="s">
        <v>436</v>
      </c>
      <c r="I103" s="46" t="s">
        <v>494</v>
      </c>
      <c r="J103" s="47" t="s">
        <v>479</v>
      </c>
      <c r="K103" s="46" t="s">
        <v>498</v>
      </c>
      <c r="L103" s="48" t="str">
        <f t="shared" si="19"/>
        <v>X,C</v>
      </c>
    </row>
    <row r="104" spans="1:12" ht="17" thickBot="1" x14ac:dyDescent="0.25">
      <c r="A104">
        <v>103</v>
      </c>
      <c r="B104" s="19">
        <v>8.7037037037037031E-3</v>
      </c>
      <c r="C104" s="20">
        <v>8.7499999999999991E-3</v>
      </c>
      <c r="D104" s="20">
        <f t="shared" si="15"/>
        <v>4.6296296296296016E-5</v>
      </c>
      <c r="E104" s="23">
        <f t="shared" si="16"/>
        <v>579.4</v>
      </c>
      <c r="F104" s="22">
        <f t="shared" si="17"/>
        <v>583.39999999999986</v>
      </c>
      <c r="G104" s="23">
        <f t="shared" si="18"/>
        <v>3.999999999999976</v>
      </c>
      <c r="H104" s="17" t="s">
        <v>437</v>
      </c>
      <c r="I104" s="46" t="s">
        <v>493</v>
      </c>
      <c r="J104" s="47" t="s">
        <v>471</v>
      </c>
      <c r="K104" s="46" t="s">
        <v>499</v>
      </c>
      <c r="L104" s="48" t="str">
        <f t="shared" si="19"/>
        <v>Y,R</v>
      </c>
    </row>
    <row r="105" spans="1:12" ht="17" thickBot="1" x14ac:dyDescent="0.25">
      <c r="A105">
        <v>104</v>
      </c>
      <c r="B105" s="19">
        <v>8.7499999999999991E-3</v>
      </c>
      <c r="C105" s="20">
        <v>8.7905092592592601E-3</v>
      </c>
      <c r="D105" s="20">
        <f t="shared" si="15"/>
        <v>4.0509259259260966E-5</v>
      </c>
      <c r="E105" s="23">
        <f t="shared" si="16"/>
        <v>583.39999999999986</v>
      </c>
      <c r="F105" s="22">
        <f t="shared" si="17"/>
        <v>586.90000000000009</v>
      </c>
      <c r="G105" s="23">
        <f t="shared" si="18"/>
        <v>3.5000000000001474</v>
      </c>
      <c r="H105" s="17" t="s">
        <v>438</v>
      </c>
      <c r="I105" s="46" t="s">
        <v>127</v>
      </c>
      <c r="J105" s="47" t="s">
        <v>471</v>
      </c>
      <c r="K105" s="46" t="s">
        <v>499</v>
      </c>
      <c r="L105" s="48" t="str">
        <f t="shared" si="19"/>
        <v>V,R</v>
      </c>
    </row>
    <row r="106" spans="1:12" ht="17" thickBot="1" x14ac:dyDescent="0.25">
      <c r="A106">
        <v>105</v>
      </c>
      <c r="B106" s="19">
        <v>8.7905092592592601E-3</v>
      </c>
      <c r="C106" s="20">
        <v>8.7916666666666664E-3</v>
      </c>
      <c r="D106" s="20">
        <f t="shared" si="15"/>
        <v>5.671296296296327E-5</v>
      </c>
      <c r="E106" s="23">
        <f t="shared" si="16"/>
        <v>586.90000000000009</v>
      </c>
      <c r="F106" s="22">
        <f t="shared" si="17"/>
        <v>587</v>
      </c>
      <c r="G106" s="23">
        <f t="shared" si="18"/>
        <v>4.900000000000027</v>
      </c>
      <c r="H106" s="17" t="s">
        <v>439</v>
      </c>
      <c r="I106" s="46" t="s">
        <v>493</v>
      </c>
      <c r="J106" s="47" t="s">
        <v>462</v>
      </c>
      <c r="K106" s="46" t="s">
        <v>497</v>
      </c>
      <c r="L106" s="48" t="str">
        <f t="shared" si="19"/>
        <v>Y,I</v>
      </c>
    </row>
    <row r="107" spans="1:12" ht="17" thickBot="1" x14ac:dyDescent="0.25">
      <c r="A107">
        <v>106</v>
      </c>
      <c r="B107" s="19">
        <v>8.8472222222222233E-3</v>
      </c>
      <c r="C107" s="20">
        <v>8.8483796296296297E-3</v>
      </c>
      <c r="D107" s="20">
        <f t="shared" si="15"/>
        <v>1.8518518518518406E-5</v>
      </c>
      <c r="E107" s="23">
        <f t="shared" si="16"/>
        <v>591.80000000000007</v>
      </c>
      <c r="F107" s="22">
        <f t="shared" si="17"/>
        <v>591.9</v>
      </c>
      <c r="G107" s="23">
        <f t="shared" si="18"/>
        <v>1.5999999999999903</v>
      </c>
      <c r="H107" s="17" t="s">
        <v>440</v>
      </c>
      <c r="I107" s="46" t="s">
        <v>127</v>
      </c>
      <c r="J107" s="47" t="s">
        <v>467</v>
      </c>
      <c r="K107" s="46" t="s">
        <v>498</v>
      </c>
      <c r="L107" s="48" t="str">
        <f t="shared" si="19"/>
        <v>V,C</v>
      </c>
    </row>
    <row r="108" spans="1:12" ht="17" thickBot="1" x14ac:dyDescent="0.25">
      <c r="A108">
        <v>107</v>
      </c>
      <c r="B108" s="19">
        <v>8.8657407407407417E-3</v>
      </c>
      <c r="C108" s="20">
        <v>8.9583333333333338E-3</v>
      </c>
      <c r="D108" s="20">
        <f t="shared" si="15"/>
        <v>9.2592592592592032E-5</v>
      </c>
      <c r="E108" s="23">
        <f t="shared" si="16"/>
        <v>593.40000000000009</v>
      </c>
      <c r="F108" s="22">
        <f t="shared" si="17"/>
        <v>601.4</v>
      </c>
      <c r="G108" s="23">
        <f t="shared" si="18"/>
        <v>7.999999999999952</v>
      </c>
      <c r="H108" s="17" t="s">
        <v>441</v>
      </c>
      <c r="I108" s="46" t="s">
        <v>493</v>
      </c>
      <c r="J108" s="47" t="s">
        <v>462</v>
      </c>
      <c r="K108" s="46" t="s">
        <v>497</v>
      </c>
      <c r="L108" s="48" t="str">
        <f t="shared" si="19"/>
        <v>Y,I</v>
      </c>
    </row>
    <row r="109" spans="1:12" ht="17" thickBot="1" x14ac:dyDescent="0.25">
      <c r="A109">
        <v>108</v>
      </c>
      <c r="B109" s="19">
        <v>8.9583333333333338E-3</v>
      </c>
      <c r="C109" s="20">
        <v>8.9884259259259257E-3</v>
      </c>
      <c r="D109" s="20">
        <f t="shared" si="15"/>
        <v>3.0092592592591977E-5</v>
      </c>
      <c r="E109" s="23">
        <f t="shared" si="16"/>
        <v>601.4</v>
      </c>
      <c r="F109" s="22">
        <f t="shared" si="17"/>
        <v>604</v>
      </c>
      <c r="G109" s="23">
        <f t="shared" si="18"/>
        <v>2.5999999999999468</v>
      </c>
      <c r="H109" s="17" t="s">
        <v>442</v>
      </c>
      <c r="I109" s="46" t="s">
        <v>127</v>
      </c>
      <c r="J109" s="47" t="s">
        <v>477</v>
      </c>
      <c r="K109" s="46" t="s">
        <v>498</v>
      </c>
      <c r="L109" s="48" t="str">
        <f t="shared" si="19"/>
        <v>V,C</v>
      </c>
    </row>
    <row r="110" spans="1:12" ht="17" thickBot="1" x14ac:dyDescent="0.25">
      <c r="A110">
        <v>109</v>
      </c>
      <c r="B110" s="19">
        <v>8.9884259259259257E-3</v>
      </c>
      <c r="C110" s="20">
        <v>9.0266203703703706E-3</v>
      </c>
      <c r="D110" s="20">
        <f t="shared" si="15"/>
        <v>3.8194444444444864E-5</v>
      </c>
      <c r="E110" s="23">
        <f t="shared" si="16"/>
        <v>604</v>
      </c>
      <c r="F110" s="22">
        <f t="shared" si="17"/>
        <v>607.29999999999995</v>
      </c>
      <c r="G110" s="23">
        <f t="shared" si="18"/>
        <v>3.3000000000000362</v>
      </c>
      <c r="H110" s="17" t="s">
        <v>443</v>
      </c>
      <c r="I110" s="46" t="s">
        <v>493</v>
      </c>
      <c r="J110" s="47" t="s">
        <v>479</v>
      </c>
      <c r="K110" s="46" t="s">
        <v>498</v>
      </c>
      <c r="L110" s="48" t="str">
        <f t="shared" si="19"/>
        <v>Y,C</v>
      </c>
    </row>
    <row r="111" spans="1:12" ht="17" thickBot="1" x14ac:dyDescent="0.25">
      <c r="A111">
        <v>110</v>
      </c>
      <c r="B111" s="19">
        <v>9.0266203703703706E-3</v>
      </c>
      <c r="C111" s="20">
        <v>9.0347222222222218E-3</v>
      </c>
      <c r="D111" s="20">
        <f t="shared" si="15"/>
        <v>8.1018518518511523E-6</v>
      </c>
      <c r="E111" s="23">
        <f t="shared" si="16"/>
        <v>607.29999999999995</v>
      </c>
      <c r="F111" s="22">
        <f t="shared" si="17"/>
        <v>607.99999999999989</v>
      </c>
      <c r="G111" s="23">
        <f t="shared" si="18"/>
        <v>0.69999999999993956</v>
      </c>
      <c r="H111" s="17" t="s">
        <v>444</v>
      </c>
      <c r="I111" s="46" t="s">
        <v>128</v>
      </c>
      <c r="J111" s="47" t="s">
        <v>477</v>
      </c>
      <c r="K111" s="46" t="s">
        <v>498</v>
      </c>
      <c r="L111" s="48" t="str">
        <f t="shared" si="19"/>
        <v>W,C</v>
      </c>
    </row>
    <row r="112" spans="1:12" ht="17" thickBot="1" x14ac:dyDescent="0.25">
      <c r="A112">
        <v>111</v>
      </c>
      <c r="B112" s="19">
        <v>9.0347222222222218E-3</v>
      </c>
      <c r="C112" s="20">
        <v>9.060185185185185E-3</v>
      </c>
      <c r="D112" s="20">
        <f t="shared" si="15"/>
        <v>2.5462962962963243E-5</v>
      </c>
      <c r="E112" s="23">
        <f t="shared" si="16"/>
        <v>607.99999999999989</v>
      </c>
      <c r="F112" s="22">
        <f t="shared" si="17"/>
        <v>610.19999999999993</v>
      </c>
      <c r="G112" s="23">
        <f t="shared" si="18"/>
        <v>2.2000000000000242</v>
      </c>
      <c r="H112" s="17" t="s">
        <v>445</v>
      </c>
      <c r="I112" s="46" t="s">
        <v>493</v>
      </c>
      <c r="J112" s="47" t="s">
        <v>479</v>
      </c>
      <c r="K112" s="46" t="s">
        <v>498</v>
      </c>
      <c r="L112" s="48" t="str">
        <f t="shared" si="19"/>
        <v>Y,C</v>
      </c>
    </row>
    <row r="113" spans="1:12" ht="17" thickBot="1" x14ac:dyDescent="0.25">
      <c r="A113">
        <v>112</v>
      </c>
      <c r="B113" s="19">
        <v>9.060185185185185E-3</v>
      </c>
      <c r="C113" s="20">
        <v>9.0613425925925931E-3</v>
      </c>
      <c r="D113" s="20">
        <f t="shared" si="15"/>
        <v>2.5462962962963243E-5</v>
      </c>
      <c r="E113" s="23">
        <f t="shared" si="16"/>
        <v>610.19999999999993</v>
      </c>
      <c r="F113" s="22">
        <f t="shared" si="17"/>
        <v>610.30000000000007</v>
      </c>
      <c r="G113" s="23">
        <f t="shared" si="18"/>
        <v>2.2000000000000242</v>
      </c>
      <c r="H113" s="17" t="s">
        <v>446</v>
      </c>
      <c r="I113" s="46" t="s">
        <v>127</v>
      </c>
      <c r="J113" s="47" t="s">
        <v>479</v>
      </c>
      <c r="K113" s="46" t="s">
        <v>498</v>
      </c>
      <c r="L113" s="48" t="str">
        <f t="shared" si="19"/>
        <v>V,C</v>
      </c>
    </row>
    <row r="114" spans="1:12" ht="17" thickBot="1" x14ac:dyDescent="0.25">
      <c r="A114">
        <v>113</v>
      </c>
      <c r="B114" s="19">
        <v>9.0856481481481483E-3</v>
      </c>
      <c r="C114" s="20">
        <v>9.1122685185185178E-3</v>
      </c>
      <c r="D114" s="20">
        <f t="shared" si="15"/>
        <v>2.6620370370369559E-5</v>
      </c>
      <c r="E114" s="23">
        <f t="shared" si="16"/>
        <v>612.4</v>
      </c>
      <c r="F114" s="22">
        <f t="shared" si="17"/>
        <v>614.69999999999993</v>
      </c>
      <c r="G114" s="23">
        <f t="shared" si="18"/>
        <v>2.2999999999999297</v>
      </c>
      <c r="H114" s="17" t="s">
        <v>25</v>
      </c>
      <c r="I114" s="46" t="s">
        <v>493</v>
      </c>
      <c r="J114" s="47" t="s">
        <v>479</v>
      </c>
      <c r="K114" s="46" t="s">
        <v>498</v>
      </c>
      <c r="L114" s="48" t="str">
        <f t="shared" si="19"/>
        <v>Y,C</v>
      </c>
    </row>
    <row r="115" spans="1:12" ht="17" thickBot="1" x14ac:dyDescent="0.25">
      <c r="A115">
        <v>114</v>
      </c>
      <c r="B115" s="19">
        <v>9.1122685185185178E-3</v>
      </c>
      <c r="C115" s="20">
        <v>9.1134259259259259E-3</v>
      </c>
      <c r="D115" s="20">
        <f t="shared" si="15"/>
        <v>1.9675925925926457E-5</v>
      </c>
      <c r="E115" s="23">
        <f t="shared" si="16"/>
        <v>614.69999999999993</v>
      </c>
      <c r="F115" s="22">
        <f t="shared" si="17"/>
        <v>614.79999999999995</v>
      </c>
      <c r="G115" s="23">
        <f t="shared" si="18"/>
        <v>1.7000000000000459</v>
      </c>
      <c r="H115" s="17" t="s">
        <v>447</v>
      </c>
      <c r="I115" s="46" t="s">
        <v>127</v>
      </c>
      <c r="J115" s="47" t="s">
        <v>462</v>
      </c>
      <c r="K115" s="46" t="s">
        <v>497</v>
      </c>
      <c r="L115" s="48" t="str">
        <f t="shared" si="19"/>
        <v>V,I</v>
      </c>
    </row>
    <row r="116" spans="1:12" ht="17" thickBot="1" x14ac:dyDescent="0.25">
      <c r="A116">
        <v>115</v>
      </c>
      <c r="B116" s="19">
        <v>9.1319444444444443E-3</v>
      </c>
      <c r="C116" s="20">
        <v>9.1967592592592604E-3</v>
      </c>
      <c r="D116" s="20">
        <f t="shared" si="15"/>
        <v>6.4814814814816157E-5</v>
      </c>
      <c r="E116" s="23">
        <f t="shared" si="16"/>
        <v>616.4</v>
      </c>
      <c r="F116" s="22">
        <f t="shared" si="17"/>
        <v>622.00000000000011</v>
      </c>
      <c r="G116" s="23">
        <f t="shared" si="18"/>
        <v>5.600000000000116</v>
      </c>
      <c r="H116" s="17" t="s">
        <v>448</v>
      </c>
      <c r="I116" s="46" t="s">
        <v>495</v>
      </c>
      <c r="J116" s="47" t="s">
        <v>479</v>
      </c>
      <c r="K116" s="46" t="s">
        <v>498</v>
      </c>
      <c r="L116" s="48" t="str">
        <f t="shared" si="19"/>
        <v>Z,C</v>
      </c>
    </row>
    <row r="117" spans="1:12" x14ac:dyDescent="0.2">
      <c r="B117" s="10">
        <v>9.1967592592592604E-3</v>
      </c>
      <c r="I117" s="46"/>
      <c r="J117" s="47"/>
      <c r="K117" s="46"/>
      <c r="L117" s="48"/>
    </row>
    <row r="118" spans="1:12" x14ac:dyDescent="0.2">
      <c r="I118" s="46"/>
      <c r="J118" s="47"/>
      <c r="K118" s="46"/>
      <c r="L118" s="48"/>
    </row>
    <row r="119" spans="1:12" x14ac:dyDescent="0.2">
      <c r="I119"/>
      <c r="J119"/>
      <c r="K119"/>
      <c r="L119"/>
    </row>
    <row r="120" spans="1:12" x14ac:dyDescent="0.2">
      <c r="I120"/>
      <c r="J120"/>
      <c r="K120"/>
      <c r="L120"/>
    </row>
    <row r="121" spans="1:12" x14ac:dyDescent="0.2">
      <c r="I121"/>
      <c r="J121"/>
      <c r="K121"/>
      <c r="L121"/>
    </row>
  </sheetData>
  <autoFilter ref="A1:L1" xr:uid="{00000000-0009-0000-0000-000007000000}">
    <sortState xmlns:xlrd2="http://schemas.microsoft.com/office/spreadsheetml/2017/richdata2" ref="A2:L117">
      <sortCondition ref="A1:A117"/>
    </sortState>
  </autoFilter>
  <pageMargins left="0.7" right="0.7" top="0.75" bottom="0.75" header="0.3" footer="0.3"/>
  <pageSetup paperSize="9"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59"/>
  <sheetViews>
    <sheetView topLeftCell="E1" workbookViewId="0">
      <selection activeCell="J1" sqref="J1:M1"/>
    </sheetView>
  </sheetViews>
  <sheetFormatPr baseColWidth="10" defaultRowHeight="16" x14ac:dyDescent="0.2"/>
  <cols>
    <col min="1" max="2" width="10.83203125" style="15"/>
    <col min="3" max="3" width="11.6640625" style="75" bestFit="1" customWidth="1"/>
    <col min="4" max="5" width="11.6640625" style="75" customWidth="1"/>
    <col min="6" max="6" width="11.6640625" style="60" bestFit="1" customWidth="1"/>
    <col min="7" max="7" width="15.83203125" style="60" customWidth="1"/>
    <col min="8" max="8" width="15.5" style="60" customWidth="1"/>
    <col min="9" max="9" width="102.83203125" style="15" customWidth="1"/>
    <col min="10" max="10" width="10.83203125" style="43"/>
    <col min="11" max="11" width="10.83203125" style="49"/>
    <col min="12" max="12" width="10.83203125" style="50"/>
    <col min="13" max="13" width="10.83203125" style="51"/>
    <col min="14" max="16384" width="10.83203125" style="15"/>
  </cols>
  <sheetData>
    <row r="1" spans="1:13" ht="35" thickBot="1" x14ac:dyDescent="0.25">
      <c r="A1" s="18" t="s">
        <v>0</v>
      </c>
      <c r="B1" s="16" t="s">
        <v>1</v>
      </c>
      <c r="C1" s="71" t="s">
        <v>125</v>
      </c>
      <c r="D1" s="71" t="s">
        <v>856</v>
      </c>
      <c r="E1" s="71" t="s">
        <v>126</v>
      </c>
      <c r="F1" s="59" t="s">
        <v>125</v>
      </c>
      <c r="G1" s="59" t="s">
        <v>123</v>
      </c>
      <c r="H1" s="59" t="s">
        <v>126</v>
      </c>
      <c r="I1" s="16" t="s">
        <v>2</v>
      </c>
      <c r="J1" s="33" t="s">
        <v>3</v>
      </c>
      <c r="K1" s="34" t="s">
        <v>1127</v>
      </c>
      <c r="L1" s="33" t="s">
        <v>1128</v>
      </c>
      <c r="M1" s="35" t="s">
        <v>496</v>
      </c>
    </row>
    <row r="2" spans="1:13" ht="17" thickBot="1" x14ac:dyDescent="0.25">
      <c r="A2" s="19">
        <v>3.8773148148148152E-4</v>
      </c>
      <c r="B2" s="20">
        <v>4.0509259259259258E-4</v>
      </c>
      <c r="C2" s="72">
        <f t="shared" ref="C2:C33" si="0">SUM(A2*86400)-33.5</f>
        <v>0</v>
      </c>
      <c r="D2" s="72">
        <f t="shared" ref="D2:D33" si="1">SUM(B2*86400-33.5)</f>
        <v>1.5</v>
      </c>
      <c r="E2" s="72">
        <f t="shared" ref="E2:E33" si="2">SUM(D2-C2)</f>
        <v>1.5</v>
      </c>
      <c r="F2" s="23">
        <f t="shared" ref="F2:F33" si="3">SUM(A2*86400)-33.5</f>
        <v>0</v>
      </c>
      <c r="G2" s="20">
        <f t="shared" ref="G2:G33" si="4">SUM(A3-A2)</f>
        <v>1.736111111111106E-5</v>
      </c>
      <c r="H2" s="23">
        <f t="shared" ref="H2:H33" si="5">SUM(G2*86400)</f>
        <v>1.4999999999999956</v>
      </c>
      <c r="I2" s="17" t="s">
        <v>649</v>
      </c>
      <c r="J2" s="46" t="s">
        <v>127</v>
      </c>
      <c r="K2" s="47" t="s">
        <v>482</v>
      </c>
      <c r="L2" s="46" t="s">
        <v>498</v>
      </c>
      <c r="M2" s="48" t="str">
        <f t="shared" ref="M2:M33" si="6">CONCATENATE(J2,",", L2)</f>
        <v>V,C</v>
      </c>
    </row>
    <row r="3" spans="1:13" ht="17" thickBot="1" x14ac:dyDescent="0.25">
      <c r="A3" s="19">
        <v>4.0509259259259258E-4</v>
      </c>
      <c r="B3" s="20">
        <v>4.1782407407407409E-4</v>
      </c>
      <c r="C3" s="72">
        <f t="shared" si="0"/>
        <v>1.5</v>
      </c>
      <c r="D3" s="72">
        <f t="shared" si="1"/>
        <v>2.6000000000000014</v>
      </c>
      <c r="E3" s="72">
        <f t="shared" si="2"/>
        <v>1.1000000000000014</v>
      </c>
      <c r="F3" s="23">
        <f t="shared" si="3"/>
        <v>1.5</v>
      </c>
      <c r="G3" s="20">
        <f t="shared" si="4"/>
        <v>1.1574074074074112E-5</v>
      </c>
      <c r="H3" s="23">
        <f t="shared" si="5"/>
        <v>1.0000000000000033</v>
      </c>
      <c r="I3" s="17" t="s">
        <v>650</v>
      </c>
      <c r="J3" s="46" t="s">
        <v>495</v>
      </c>
      <c r="K3" s="47" t="s">
        <v>482</v>
      </c>
      <c r="L3" s="46" t="s">
        <v>498</v>
      </c>
      <c r="M3" s="48" t="str">
        <f t="shared" si="6"/>
        <v>Z,C</v>
      </c>
    </row>
    <row r="4" spans="1:13" ht="17" thickBot="1" x14ac:dyDescent="0.25">
      <c r="A4" s="19">
        <v>4.1666666666666669E-4</v>
      </c>
      <c r="B4" s="20">
        <v>4.965277777777777E-4</v>
      </c>
      <c r="C4" s="72">
        <f t="shared" si="0"/>
        <v>2.5</v>
      </c>
      <c r="D4" s="72">
        <f t="shared" si="1"/>
        <v>9.3999999999999915</v>
      </c>
      <c r="E4" s="72">
        <f t="shared" si="2"/>
        <v>6.8999999999999915</v>
      </c>
      <c r="F4" s="23">
        <f t="shared" si="3"/>
        <v>2.5</v>
      </c>
      <c r="G4" s="20">
        <f t="shared" si="4"/>
        <v>1.1574074074074058E-5</v>
      </c>
      <c r="H4" s="23">
        <f t="shared" si="5"/>
        <v>0.99999999999999867</v>
      </c>
      <c r="I4" s="17" t="s">
        <v>651</v>
      </c>
      <c r="J4" s="46" t="s">
        <v>127</v>
      </c>
      <c r="K4" s="47" t="s">
        <v>460</v>
      </c>
      <c r="L4" s="46" t="s">
        <v>497</v>
      </c>
      <c r="M4" s="48" t="str">
        <f t="shared" si="6"/>
        <v>V,I</v>
      </c>
    </row>
    <row r="5" spans="1:13" ht="17" thickBot="1" x14ac:dyDescent="0.25">
      <c r="A5" s="19">
        <v>4.2824074074074075E-4</v>
      </c>
      <c r="B5" s="20">
        <v>4.4097222222222221E-4</v>
      </c>
      <c r="C5" s="72">
        <f t="shared" si="0"/>
        <v>3.5</v>
      </c>
      <c r="D5" s="72">
        <f t="shared" si="1"/>
        <v>4.6000000000000014</v>
      </c>
      <c r="E5" s="72">
        <f t="shared" si="2"/>
        <v>1.1000000000000014</v>
      </c>
      <c r="F5" s="23">
        <f t="shared" si="3"/>
        <v>3.5</v>
      </c>
      <c r="G5" s="20">
        <f t="shared" si="4"/>
        <v>1.2731481481481459E-5</v>
      </c>
      <c r="H5" s="23">
        <f t="shared" si="5"/>
        <v>1.0999999999999981</v>
      </c>
      <c r="I5" s="17" t="s">
        <v>25</v>
      </c>
      <c r="J5" s="46" t="s">
        <v>495</v>
      </c>
      <c r="K5" s="47" t="s">
        <v>467</v>
      </c>
      <c r="L5" s="46" t="s">
        <v>499</v>
      </c>
      <c r="M5" s="48" t="str">
        <f t="shared" si="6"/>
        <v>Z,R</v>
      </c>
    </row>
    <row r="6" spans="1:13" ht="17" thickBot="1" x14ac:dyDescent="0.25">
      <c r="A6" s="19">
        <v>4.4097222222222221E-4</v>
      </c>
      <c r="B6" s="20">
        <v>4.5138888888888892E-4</v>
      </c>
      <c r="C6" s="72">
        <f t="shared" si="0"/>
        <v>4.6000000000000014</v>
      </c>
      <c r="D6" s="72">
        <f t="shared" si="1"/>
        <v>5.5</v>
      </c>
      <c r="E6" s="72">
        <f t="shared" si="2"/>
        <v>0.89999999999999858</v>
      </c>
      <c r="F6" s="23">
        <f t="shared" si="3"/>
        <v>4.6000000000000014</v>
      </c>
      <c r="G6" s="20">
        <f t="shared" si="4"/>
        <v>1.0416666666666712E-5</v>
      </c>
      <c r="H6" s="23">
        <f t="shared" si="5"/>
        <v>0.90000000000000391</v>
      </c>
      <c r="I6" s="17" t="s">
        <v>984</v>
      </c>
      <c r="J6" s="46" t="s">
        <v>127</v>
      </c>
      <c r="K6" s="47" t="s">
        <v>469</v>
      </c>
      <c r="L6" s="46" t="s">
        <v>498</v>
      </c>
      <c r="M6" s="48" t="str">
        <f t="shared" si="6"/>
        <v>V,C</v>
      </c>
    </row>
    <row r="7" spans="1:13" ht="17" thickBot="1" x14ac:dyDescent="0.25">
      <c r="A7" s="19">
        <v>4.5138888888888892E-4</v>
      </c>
      <c r="B7" s="20">
        <v>4.5601851851851852E-4</v>
      </c>
      <c r="C7" s="72">
        <f t="shared" si="0"/>
        <v>5.5</v>
      </c>
      <c r="D7" s="72">
        <f t="shared" si="1"/>
        <v>5.8999999999999986</v>
      </c>
      <c r="E7" s="72">
        <f t="shared" si="2"/>
        <v>0.39999999999999858</v>
      </c>
      <c r="F7" s="23">
        <f t="shared" si="3"/>
        <v>5.5</v>
      </c>
      <c r="G7" s="20">
        <f t="shared" si="4"/>
        <v>1.1574074074074004E-5</v>
      </c>
      <c r="H7" s="23">
        <f t="shared" si="5"/>
        <v>0.999999999999994</v>
      </c>
      <c r="I7" s="17" t="s">
        <v>652</v>
      </c>
      <c r="J7" s="46" t="s">
        <v>128</v>
      </c>
      <c r="K7" s="47" t="s">
        <v>477</v>
      </c>
      <c r="L7" s="46" t="s">
        <v>498</v>
      </c>
      <c r="M7" s="48" t="str">
        <f t="shared" si="6"/>
        <v>W,C</v>
      </c>
    </row>
    <row r="8" spans="1:13" ht="17" thickBot="1" x14ac:dyDescent="0.25">
      <c r="A8" s="19">
        <v>4.6296296296296293E-4</v>
      </c>
      <c r="B8" s="20">
        <v>4.895833333333333E-4</v>
      </c>
      <c r="C8" s="72">
        <f t="shared" si="0"/>
        <v>6.5</v>
      </c>
      <c r="D8" s="72">
        <f t="shared" si="1"/>
        <v>8.7999999999999972</v>
      </c>
      <c r="E8" s="72">
        <f t="shared" si="2"/>
        <v>2.2999999999999972</v>
      </c>
      <c r="F8" s="23">
        <f t="shared" si="3"/>
        <v>6.5</v>
      </c>
      <c r="G8" s="20">
        <f t="shared" si="4"/>
        <v>2.6620370370370372E-5</v>
      </c>
      <c r="H8" s="23">
        <f t="shared" si="5"/>
        <v>2.3000000000000003</v>
      </c>
      <c r="I8" s="17" t="s">
        <v>653</v>
      </c>
      <c r="J8" s="46" t="s">
        <v>493</v>
      </c>
      <c r="K8" s="47" t="s">
        <v>471</v>
      </c>
      <c r="L8" s="46" t="s">
        <v>499</v>
      </c>
      <c r="M8" s="48" t="str">
        <f t="shared" si="6"/>
        <v>Y,R</v>
      </c>
    </row>
    <row r="9" spans="1:13" ht="17" thickBot="1" x14ac:dyDescent="0.25">
      <c r="A9" s="19">
        <v>4.895833333333333E-4</v>
      </c>
      <c r="B9" s="20">
        <v>4.9768518518518521E-4</v>
      </c>
      <c r="C9" s="72">
        <f t="shared" si="0"/>
        <v>8.7999999999999972</v>
      </c>
      <c r="D9" s="72">
        <f t="shared" si="1"/>
        <v>9.5</v>
      </c>
      <c r="E9" s="72">
        <f t="shared" si="2"/>
        <v>0.70000000000000284</v>
      </c>
      <c r="F9" s="23">
        <f t="shared" si="3"/>
        <v>8.7999999999999972</v>
      </c>
      <c r="G9" s="20">
        <f t="shared" si="4"/>
        <v>3.3564814814814937E-5</v>
      </c>
      <c r="H9" s="23">
        <f t="shared" si="5"/>
        <v>2.9000000000000106</v>
      </c>
      <c r="I9" s="17" t="s">
        <v>654</v>
      </c>
      <c r="J9" s="46" t="s">
        <v>127</v>
      </c>
      <c r="K9" s="47" t="s">
        <v>471</v>
      </c>
      <c r="L9" s="46" t="s">
        <v>499</v>
      </c>
      <c r="M9" s="48" t="str">
        <f t="shared" si="6"/>
        <v>V,R</v>
      </c>
    </row>
    <row r="10" spans="1:13" ht="17" thickBot="1" x14ac:dyDescent="0.25">
      <c r="A10" s="19">
        <v>5.2314814814814824E-4</v>
      </c>
      <c r="B10" s="20">
        <v>5.3240740740740744E-4</v>
      </c>
      <c r="C10" s="72">
        <f t="shared" si="0"/>
        <v>11.70000000000001</v>
      </c>
      <c r="D10" s="72">
        <f t="shared" si="1"/>
        <v>12.5</v>
      </c>
      <c r="E10" s="72">
        <f t="shared" si="2"/>
        <v>0.79999999999999005</v>
      </c>
      <c r="F10" s="23">
        <f t="shared" si="3"/>
        <v>11.70000000000001</v>
      </c>
      <c r="G10" s="20">
        <f t="shared" si="4"/>
        <v>9.2592592592592032E-6</v>
      </c>
      <c r="H10" s="23">
        <f t="shared" si="5"/>
        <v>0.79999999999999516</v>
      </c>
      <c r="I10" s="17" t="s">
        <v>655</v>
      </c>
      <c r="J10" s="46" t="s">
        <v>495</v>
      </c>
      <c r="K10" s="47" t="s">
        <v>475</v>
      </c>
      <c r="L10" s="46" t="s">
        <v>498</v>
      </c>
      <c r="M10" s="48" t="str">
        <f t="shared" si="6"/>
        <v>Z,C</v>
      </c>
    </row>
    <row r="11" spans="1:13" ht="17" thickBot="1" x14ac:dyDescent="0.25">
      <c r="A11" s="19">
        <v>5.3240740740740744E-4</v>
      </c>
      <c r="B11" s="20">
        <v>5.4398148148148144E-4</v>
      </c>
      <c r="C11" s="72">
        <f t="shared" si="0"/>
        <v>12.5</v>
      </c>
      <c r="D11" s="72">
        <f t="shared" si="1"/>
        <v>13.5</v>
      </c>
      <c r="E11" s="72">
        <f t="shared" si="2"/>
        <v>1</v>
      </c>
      <c r="F11" s="23">
        <f t="shared" si="3"/>
        <v>12.5</v>
      </c>
      <c r="G11" s="20">
        <f t="shared" si="4"/>
        <v>1.1574074074074004E-5</v>
      </c>
      <c r="H11" s="23">
        <f t="shared" si="5"/>
        <v>0.999999999999994</v>
      </c>
      <c r="I11" s="17" t="s">
        <v>656</v>
      </c>
      <c r="J11" s="46" t="s">
        <v>128</v>
      </c>
      <c r="K11" s="47" t="s">
        <v>467</v>
      </c>
      <c r="L11" s="46" t="s">
        <v>499</v>
      </c>
      <c r="M11" s="48" t="str">
        <f t="shared" si="6"/>
        <v>W,R</v>
      </c>
    </row>
    <row r="12" spans="1:13" ht="17" thickBot="1" x14ac:dyDescent="0.25">
      <c r="A12" s="19">
        <v>5.4398148148148144E-4</v>
      </c>
      <c r="B12" s="20">
        <v>6.4699074074074073E-4</v>
      </c>
      <c r="C12" s="72">
        <f t="shared" si="0"/>
        <v>13.5</v>
      </c>
      <c r="D12" s="72">
        <f t="shared" si="1"/>
        <v>22.4</v>
      </c>
      <c r="E12" s="72">
        <f t="shared" si="2"/>
        <v>8.8999999999999986</v>
      </c>
      <c r="F12" s="23">
        <f t="shared" si="3"/>
        <v>13.5</v>
      </c>
      <c r="G12" s="20">
        <f t="shared" si="4"/>
        <v>1.0300925925925929E-4</v>
      </c>
      <c r="H12" s="23">
        <f t="shared" si="5"/>
        <v>8.9000000000000021</v>
      </c>
      <c r="I12" s="17" t="s">
        <v>657</v>
      </c>
      <c r="J12" s="46" t="s">
        <v>495</v>
      </c>
      <c r="K12" s="47" t="s">
        <v>479</v>
      </c>
      <c r="L12" s="46" t="s">
        <v>498</v>
      </c>
      <c r="M12" s="48" t="str">
        <f t="shared" si="6"/>
        <v>Z,C</v>
      </c>
    </row>
    <row r="13" spans="1:13" ht="17" thickBot="1" x14ac:dyDescent="0.25">
      <c r="A13" s="19">
        <v>6.4699074074074073E-4</v>
      </c>
      <c r="B13" s="20">
        <v>6.7129629629629625E-4</v>
      </c>
      <c r="C13" s="72">
        <f t="shared" si="0"/>
        <v>22.4</v>
      </c>
      <c r="D13" s="72">
        <f t="shared" si="1"/>
        <v>24.499999999999993</v>
      </c>
      <c r="E13" s="72">
        <f t="shared" si="2"/>
        <v>2.0999999999999943</v>
      </c>
      <c r="F13" s="23">
        <f t="shared" si="3"/>
        <v>22.4</v>
      </c>
      <c r="G13" s="20">
        <f t="shared" si="4"/>
        <v>2.4305555555555517E-5</v>
      </c>
      <c r="H13" s="23">
        <f t="shared" si="5"/>
        <v>2.0999999999999965</v>
      </c>
      <c r="I13" s="17" t="s">
        <v>658</v>
      </c>
      <c r="J13" s="46" t="s">
        <v>493</v>
      </c>
      <c r="K13" s="47" t="s">
        <v>477</v>
      </c>
      <c r="L13" s="46" t="s">
        <v>498</v>
      </c>
      <c r="M13" s="48" t="str">
        <f t="shared" si="6"/>
        <v>Y,C</v>
      </c>
    </row>
    <row r="14" spans="1:13" ht="17" thickBot="1" x14ac:dyDescent="0.25">
      <c r="A14" s="19">
        <v>6.7129629629629625E-4</v>
      </c>
      <c r="B14" s="20">
        <v>6.8287037037037025E-4</v>
      </c>
      <c r="C14" s="72">
        <f t="shared" si="0"/>
        <v>24.499999999999993</v>
      </c>
      <c r="D14" s="72">
        <f t="shared" si="1"/>
        <v>25.499999999999993</v>
      </c>
      <c r="E14" s="72">
        <f t="shared" si="2"/>
        <v>1</v>
      </c>
      <c r="F14" s="23">
        <f t="shared" si="3"/>
        <v>24.499999999999993</v>
      </c>
      <c r="G14" s="20">
        <f t="shared" si="4"/>
        <v>1.1574074074074004E-5</v>
      </c>
      <c r="H14" s="23">
        <f t="shared" si="5"/>
        <v>0.999999999999994</v>
      </c>
      <c r="I14" s="17" t="s">
        <v>659</v>
      </c>
      <c r="J14" s="46" t="s">
        <v>495</v>
      </c>
      <c r="K14" s="47" t="s">
        <v>479</v>
      </c>
      <c r="L14" s="46" t="s">
        <v>498</v>
      </c>
      <c r="M14" s="48" t="str">
        <f t="shared" si="6"/>
        <v>Z,C</v>
      </c>
    </row>
    <row r="15" spans="1:13" ht="17" thickBot="1" x14ac:dyDescent="0.25">
      <c r="A15" s="19">
        <v>6.8287037037037025E-4</v>
      </c>
      <c r="B15" s="20">
        <v>7.2222222222222219E-4</v>
      </c>
      <c r="C15" s="72">
        <f t="shared" si="0"/>
        <v>25.499999999999993</v>
      </c>
      <c r="D15" s="72">
        <f t="shared" si="1"/>
        <v>28.9</v>
      </c>
      <c r="E15" s="72">
        <f t="shared" si="2"/>
        <v>3.4000000000000057</v>
      </c>
      <c r="F15" s="23">
        <f t="shared" si="3"/>
        <v>25.499999999999993</v>
      </c>
      <c r="G15" s="20">
        <f t="shared" si="4"/>
        <v>3.9351851851851939E-5</v>
      </c>
      <c r="H15" s="23">
        <f t="shared" si="5"/>
        <v>3.4000000000000075</v>
      </c>
      <c r="I15" s="17" t="s">
        <v>660</v>
      </c>
      <c r="J15" s="46" t="s">
        <v>127</v>
      </c>
      <c r="K15" s="47" t="s">
        <v>479</v>
      </c>
      <c r="L15" s="46" t="s">
        <v>498</v>
      </c>
      <c r="M15" s="48" t="str">
        <f t="shared" si="6"/>
        <v>V,C</v>
      </c>
    </row>
    <row r="16" spans="1:13" ht="17" thickBot="1" x14ac:dyDescent="0.25">
      <c r="A16" s="19">
        <v>7.2222222222222219E-4</v>
      </c>
      <c r="B16" s="20">
        <v>7.7199074074074062E-4</v>
      </c>
      <c r="C16" s="72">
        <f t="shared" si="0"/>
        <v>28.9</v>
      </c>
      <c r="D16" s="72">
        <f t="shared" si="1"/>
        <v>33.199999999999989</v>
      </c>
      <c r="E16" s="72">
        <f t="shared" si="2"/>
        <v>4.2999999999999901</v>
      </c>
      <c r="F16" s="23">
        <f t="shared" si="3"/>
        <v>28.9</v>
      </c>
      <c r="G16" s="20">
        <f t="shared" si="4"/>
        <v>4.9768518518518434E-5</v>
      </c>
      <c r="H16" s="23">
        <f t="shared" si="5"/>
        <v>4.2999999999999927</v>
      </c>
      <c r="I16" s="17" t="s">
        <v>661</v>
      </c>
      <c r="J16" s="46" t="s">
        <v>495</v>
      </c>
      <c r="K16" s="47" t="s">
        <v>479</v>
      </c>
      <c r="L16" s="46" t="s">
        <v>498</v>
      </c>
      <c r="M16" s="48" t="str">
        <f t="shared" si="6"/>
        <v>Z,C</v>
      </c>
    </row>
    <row r="17" spans="1:13" ht="17" thickBot="1" x14ac:dyDescent="0.25">
      <c r="A17" s="19">
        <v>7.7199074074074062E-4</v>
      </c>
      <c r="B17" s="20">
        <v>7.8472222222222214E-4</v>
      </c>
      <c r="C17" s="72">
        <f t="shared" si="0"/>
        <v>33.199999999999989</v>
      </c>
      <c r="D17" s="72">
        <f t="shared" si="1"/>
        <v>34.299999999999997</v>
      </c>
      <c r="E17" s="72">
        <f t="shared" si="2"/>
        <v>1.1000000000000085</v>
      </c>
      <c r="F17" s="23">
        <f t="shared" si="3"/>
        <v>33.199999999999989</v>
      </c>
      <c r="G17" s="20">
        <f t="shared" si="4"/>
        <v>1.2731481481481513E-5</v>
      </c>
      <c r="H17" s="23">
        <f t="shared" si="5"/>
        <v>1.1000000000000028</v>
      </c>
      <c r="I17" s="17" t="s">
        <v>662</v>
      </c>
      <c r="J17" s="46" t="s">
        <v>127</v>
      </c>
      <c r="K17" s="47" t="s">
        <v>486</v>
      </c>
      <c r="L17" s="46" t="s">
        <v>491</v>
      </c>
      <c r="M17" s="48" t="str">
        <f t="shared" si="6"/>
        <v>V,P</v>
      </c>
    </row>
    <row r="18" spans="1:13" ht="17" thickBot="1" x14ac:dyDescent="0.25">
      <c r="A18" s="19">
        <v>7.8472222222222214E-4</v>
      </c>
      <c r="B18" s="20">
        <v>9.1782407407407405E-4</v>
      </c>
      <c r="C18" s="72">
        <f t="shared" si="0"/>
        <v>34.299999999999997</v>
      </c>
      <c r="D18" s="72">
        <f t="shared" si="1"/>
        <v>45.8</v>
      </c>
      <c r="E18" s="72">
        <f t="shared" si="2"/>
        <v>11.5</v>
      </c>
      <c r="F18" s="23">
        <f t="shared" si="3"/>
        <v>34.299999999999997</v>
      </c>
      <c r="G18" s="20">
        <f t="shared" si="4"/>
        <v>1.3310185185185191E-4</v>
      </c>
      <c r="H18" s="23">
        <f t="shared" si="5"/>
        <v>11.500000000000005</v>
      </c>
      <c r="I18" s="17" t="s">
        <v>663</v>
      </c>
      <c r="J18" s="46" t="s">
        <v>495</v>
      </c>
      <c r="K18" s="47" t="s">
        <v>462</v>
      </c>
      <c r="L18" s="46" t="s">
        <v>497</v>
      </c>
      <c r="M18" s="48" t="str">
        <f t="shared" si="6"/>
        <v>Z,I</v>
      </c>
    </row>
    <row r="19" spans="1:13" ht="17" thickBot="1" x14ac:dyDescent="0.25">
      <c r="A19" s="19">
        <v>9.1782407407407405E-4</v>
      </c>
      <c r="B19" s="20">
        <v>9.3750000000000007E-4</v>
      </c>
      <c r="C19" s="72">
        <f t="shared" si="0"/>
        <v>45.8</v>
      </c>
      <c r="D19" s="72">
        <f t="shared" si="1"/>
        <v>47.5</v>
      </c>
      <c r="E19" s="72">
        <f t="shared" si="2"/>
        <v>1.7000000000000028</v>
      </c>
      <c r="F19" s="23">
        <f t="shared" si="3"/>
        <v>45.8</v>
      </c>
      <c r="G19" s="20">
        <f t="shared" si="4"/>
        <v>1.9675925925926024E-5</v>
      </c>
      <c r="H19" s="23">
        <f t="shared" si="5"/>
        <v>1.7000000000000084</v>
      </c>
      <c r="I19" s="17" t="s">
        <v>664</v>
      </c>
      <c r="J19" s="46" t="s">
        <v>127</v>
      </c>
      <c r="K19" s="47" t="s">
        <v>467</v>
      </c>
      <c r="L19" s="46" t="s">
        <v>499</v>
      </c>
      <c r="M19" s="48" t="str">
        <f t="shared" si="6"/>
        <v>V,R</v>
      </c>
    </row>
    <row r="20" spans="1:13" ht="17" thickBot="1" x14ac:dyDescent="0.25">
      <c r="A20" s="19">
        <v>9.3750000000000007E-4</v>
      </c>
      <c r="B20" s="20">
        <v>9.7222222222222209E-4</v>
      </c>
      <c r="C20" s="72">
        <f t="shared" si="0"/>
        <v>47.5</v>
      </c>
      <c r="D20" s="72">
        <f t="shared" si="1"/>
        <v>50.499999999999986</v>
      </c>
      <c r="E20" s="72">
        <f t="shared" si="2"/>
        <v>2.9999999999999858</v>
      </c>
      <c r="F20" s="23">
        <f t="shared" si="3"/>
        <v>47.5</v>
      </c>
      <c r="G20" s="20">
        <f t="shared" si="4"/>
        <v>3.5879629629629521E-5</v>
      </c>
      <c r="H20" s="23">
        <f t="shared" si="5"/>
        <v>3.0999999999999908</v>
      </c>
      <c r="I20" s="17" t="s">
        <v>665</v>
      </c>
      <c r="J20" s="46" t="s">
        <v>495</v>
      </c>
      <c r="K20" s="47" t="s">
        <v>475</v>
      </c>
      <c r="L20" s="46" t="s">
        <v>498</v>
      </c>
      <c r="M20" s="48" t="str">
        <f t="shared" si="6"/>
        <v>Z,C</v>
      </c>
    </row>
    <row r="21" spans="1:13" ht="17" thickBot="1" x14ac:dyDescent="0.25">
      <c r="A21" s="19">
        <v>9.7337962962962959E-4</v>
      </c>
      <c r="B21" s="20">
        <v>1.0740740740740741E-3</v>
      </c>
      <c r="C21" s="72">
        <f t="shared" si="0"/>
        <v>50.599999999999994</v>
      </c>
      <c r="D21" s="72">
        <f t="shared" si="1"/>
        <v>59.3</v>
      </c>
      <c r="E21" s="72">
        <f t="shared" si="2"/>
        <v>8.7000000000000028</v>
      </c>
      <c r="F21" s="23">
        <f t="shared" si="3"/>
        <v>50.599999999999994</v>
      </c>
      <c r="G21" s="20">
        <f t="shared" si="4"/>
        <v>1.0069444444444449E-4</v>
      </c>
      <c r="H21" s="23">
        <f t="shared" si="5"/>
        <v>8.7000000000000028</v>
      </c>
      <c r="I21" s="17" t="s">
        <v>666</v>
      </c>
      <c r="J21" s="46" t="s">
        <v>494</v>
      </c>
      <c r="K21" s="47" t="s">
        <v>462</v>
      </c>
      <c r="L21" s="46" t="s">
        <v>497</v>
      </c>
      <c r="M21" s="48" t="str">
        <f t="shared" si="6"/>
        <v>X,I</v>
      </c>
    </row>
    <row r="22" spans="1:13" ht="17" thickBot="1" x14ac:dyDescent="0.25">
      <c r="A22" s="19">
        <v>1.0740740740740741E-3</v>
      </c>
      <c r="B22" s="20">
        <v>1.0891203703703703E-3</v>
      </c>
      <c r="C22" s="72">
        <f t="shared" si="0"/>
        <v>59.3</v>
      </c>
      <c r="D22" s="72">
        <f t="shared" si="1"/>
        <v>60.599999999999994</v>
      </c>
      <c r="E22" s="72">
        <f t="shared" si="2"/>
        <v>1.2999999999999972</v>
      </c>
      <c r="F22" s="23">
        <f t="shared" si="3"/>
        <v>59.3</v>
      </c>
      <c r="G22" s="20">
        <f t="shared" si="4"/>
        <v>1.5046296296296205E-5</v>
      </c>
      <c r="H22" s="23">
        <f t="shared" si="5"/>
        <v>1.2999999999999921</v>
      </c>
      <c r="I22" s="17" t="s">
        <v>667</v>
      </c>
      <c r="J22" s="46" t="s">
        <v>495</v>
      </c>
      <c r="K22" s="47" t="s">
        <v>462</v>
      </c>
      <c r="L22" s="46" t="s">
        <v>497</v>
      </c>
      <c r="M22" s="48" t="str">
        <f t="shared" si="6"/>
        <v>Z,I</v>
      </c>
    </row>
    <row r="23" spans="1:13" ht="17" thickBot="1" x14ac:dyDescent="0.25">
      <c r="A23" s="19">
        <v>1.0891203703703703E-3</v>
      </c>
      <c r="B23" s="20">
        <v>1.170138888888889E-3</v>
      </c>
      <c r="C23" s="72">
        <f t="shared" si="0"/>
        <v>60.599999999999994</v>
      </c>
      <c r="D23" s="72">
        <f t="shared" si="1"/>
        <v>67.600000000000009</v>
      </c>
      <c r="E23" s="72">
        <f t="shared" si="2"/>
        <v>7.0000000000000142</v>
      </c>
      <c r="F23" s="23">
        <f t="shared" si="3"/>
        <v>60.599999999999994</v>
      </c>
      <c r="G23" s="20">
        <f t="shared" si="4"/>
        <v>8.1018518518518679E-5</v>
      </c>
      <c r="H23" s="23">
        <f t="shared" si="5"/>
        <v>7.0000000000000142</v>
      </c>
      <c r="I23" s="17" t="s">
        <v>668</v>
      </c>
      <c r="J23" s="46" t="s">
        <v>127</v>
      </c>
      <c r="K23" s="47" t="s">
        <v>486</v>
      </c>
      <c r="L23" s="46" t="s">
        <v>491</v>
      </c>
      <c r="M23" s="48" t="str">
        <f t="shared" si="6"/>
        <v>V,P</v>
      </c>
    </row>
    <row r="24" spans="1:13" ht="17" thickBot="1" x14ac:dyDescent="0.25">
      <c r="A24" s="19">
        <v>1.170138888888889E-3</v>
      </c>
      <c r="B24" s="20">
        <v>1.1967592592592592E-3</v>
      </c>
      <c r="C24" s="72">
        <f t="shared" si="0"/>
        <v>67.600000000000009</v>
      </c>
      <c r="D24" s="72">
        <f t="shared" si="1"/>
        <v>69.899999999999991</v>
      </c>
      <c r="E24" s="72">
        <f t="shared" si="2"/>
        <v>2.2999999999999829</v>
      </c>
      <c r="F24" s="23">
        <f t="shared" si="3"/>
        <v>67.600000000000009</v>
      </c>
      <c r="G24" s="20">
        <f t="shared" si="4"/>
        <v>2.6620370370370209E-5</v>
      </c>
      <c r="H24" s="23">
        <f t="shared" si="5"/>
        <v>2.2999999999999861</v>
      </c>
      <c r="I24" s="17" t="s">
        <v>669</v>
      </c>
      <c r="J24" s="46" t="s">
        <v>495</v>
      </c>
      <c r="K24" s="47" t="s">
        <v>479</v>
      </c>
      <c r="L24" s="46" t="s">
        <v>498</v>
      </c>
      <c r="M24" s="48" t="str">
        <f t="shared" si="6"/>
        <v>Z,C</v>
      </c>
    </row>
    <row r="25" spans="1:13" ht="17" thickBot="1" x14ac:dyDescent="0.25">
      <c r="A25" s="19">
        <v>1.1967592592592592E-3</v>
      </c>
      <c r="B25" s="20">
        <v>1.2314814814814816E-3</v>
      </c>
      <c r="C25" s="72">
        <f t="shared" si="0"/>
        <v>69.899999999999991</v>
      </c>
      <c r="D25" s="72">
        <f t="shared" si="1"/>
        <v>72.900000000000006</v>
      </c>
      <c r="E25" s="72">
        <f t="shared" si="2"/>
        <v>3.0000000000000142</v>
      </c>
      <c r="F25" s="23">
        <f t="shared" si="3"/>
        <v>69.899999999999991</v>
      </c>
      <c r="G25" s="20">
        <f t="shared" si="4"/>
        <v>3.4722222222222446E-5</v>
      </c>
      <c r="H25" s="23">
        <f t="shared" si="5"/>
        <v>3.0000000000000195</v>
      </c>
      <c r="I25" s="17" t="s">
        <v>670</v>
      </c>
      <c r="J25" s="46" t="s">
        <v>128</v>
      </c>
      <c r="K25" s="47" t="s">
        <v>482</v>
      </c>
      <c r="L25" s="46" t="s">
        <v>498</v>
      </c>
      <c r="M25" s="48" t="str">
        <f t="shared" si="6"/>
        <v>W,C</v>
      </c>
    </row>
    <row r="26" spans="1:13" ht="17" thickBot="1" x14ac:dyDescent="0.25">
      <c r="A26" s="19">
        <v>1.2314814814814816E-3</v>
      </c>
      <c r="B26" s="20">
        <v>1.3564814814814813E-3</v>
      </c>
      <c r="C26" s="72">
        <f t="shared" si="0"/>
        <v>72.900000000000006</v>
      </c>
      <c r="D26" s="72">
        <f t="shared" si="1"/>
        <v>83.699999999999989</v>
      </c>
      <c r="E26" s="72">
        <f t="shared" si="2"/>
        <v>10.799999999999983</v>
      </c>
      <c r="F26" s="23">
        <f t="shared" si="3"/>
        <v>72.900000000000006</v>
      </c>
      <c r="G26" s="20">
        <f t="shared" si="4"/>
        <v>1.2499999999999968E-4</v>
      </c>
      <c r="H26" s="23">
        <f t="shared" si="5"/>
        <v>10.799999999999972</v>
      </c>
      <c r="I26" s="17" t="s">
        <v>671</v>
      </c>
      <c r="J26" s="46" t="s">
        <v>494</v>
      </c>
      <c r="K26" s="47" t="s">
        <v>475</v>
      </c>
      <c r="L26" s="46" t="s">
        <v>498</v>
      </c>
      <c r="M26" s="48" t="str">
        <f t="shared" si="6"/>
        <v>X,C</v>
      </c>
    </row>
    <row r="27" spans="1:13" ht="17" thickBot="1" x14ac:dyDescent="0.25">
      <c r="A27" s="19">
        <v>1.3564814814814813E-3</v>
      </c>
      <c r="B27" s="20">
        <v>1.3773148148148147E-3</v>
      </c>
      <c r="C27" s="72">
        <f t="shared" si="0"/>
        <v>83.699999999999989</v>
      </c>
      <c r="D27" s="72">
        <f t="shared" si="1"/>
        <v>85.499999999999986</v>
      </c>
      <c r="E27" s="72">
        <f t="shared" si="2"/>
        <v>1.7999999999999972</v>
      </c>
      <c r="F27" s="23">
        <f t="shared" si="3"/>
        <v>83.699999999999989</v>
      </c>
      <c r="G27" s="20">
        <f t="shared" si="4"/>
        <v>2.0833333333333424E-5</v>
      </c>
      <c r="H27" s="23">
        <f t="shared" si="5"/>
        <v>1.8000000000000078</v>
      </c>
      <c r="I27" s="17" t="s">
        <v>418</v>
      </c>
      <c r="J27" s="46" t="s">
        <v>127</v>
      </c>
      <c r="K27" s="47" t="s">
        <v>479</v>
      </c>
      <c r="L27" s="46" t="s">
        <v>498</v>
      </c>
      <c r="M27" s="48" t="str">
        <f t="shared" si="6"/>
        <v>V,C</v>
      </c>
    </row>
    <row r="28" spans="1:13" ht="17" thickBot="1" x14ac:dyDescent="0.25">
      <c r="A28" s="19">
        <v>1.3773148148148147E-3</v>
      </c>
      <c r="B28" s="20">
        <v>1.3888888888888889E-3</v>
      </c>
      <c r="C28" s="72">
        <f t="shared" si="0"/>
        <v>85.499999999999986</v>
      </c>
      <c r="D28" s="72">
        <f t="shared" si="1"/>
        <v>86.5</v>
      </c>
      <c r="E28" s="72">
        <f t="shared" si="2"/>
        <v>1.0000000000000142</v>
      </c>
      <c r="F28" s="23">
        <f t="shared" si="3"/>
        <v>85.499999999999986</v>
      </c>
      <c r="G28" s="20">
        <f t="shared" si="4"/>
        <v>2.3148148148148225E-5</v>
      </c>
      <c r="H28" s="23">
        <f t="shared" si="5"/>
        <v>2.0000000000000067</v>
      </c>
      <c r="I28" s="17" t="s">
        <v>25</v>
      </c>
      <c r="J28" s="46" t="s">
        <v>495</v>
      </c>
      <c r="K28" s="47"/>
      <c r="L28" s="46"/>
      <c r="M28" s="48" t="str">
        <f t="shared" si="6"/>
        <v>Z,</v>
      </c>
    </row>
    <row r="29" spans="1:13" ht="17" thickBot="1" x14ac:dyDescent="0.25">
      <c r="A29" s="19">
        <v>1.4004629629629629E-3</v>
      </c>
      <c r="B29" s="20">
        <v>1.4155092592592589E-3</v>
      </c>
      <c r="C29" s="72">
        <f t="shared" si="0"/>
        <v>87.5</v>
      </c>
      <c r="D29" s="72">
        <f t="shared" si="1"/>
        <v>88.799999999999969</v>
      </c>
      <c r="E29" s="72">
        <f t="shared" si="2"/>
        <v>1.2999999999999687</v>
      </c>
      <c r="F29" s="23">
        <f t="shared" si="3"/>
        <v>87.5</v>
      </c>
      <c r="G29" s="20">
        <f t="shared" si="4"/>
        <v>1.5046296296295988E-5</v>
      </c>
      <c r="H29" s="23">
        <f t="shared" si="5"/>
        <v>1.2999999999999734</v>
      </c>
      <c r="I29" s="17" t="s">
        <v>672</v>
      </c>
      <c r="J29" s="46" t="s">
        <v>494</v>
      </c>
      <c r="K29" s="47"/>
      <c r="L29" s="46"/>
      <c r="M29" s="48" t="str">
        <f t="shared" si="6"/>
        <v>X,</v>
      </c>
    </row>
    <row r="30" spans="1:13" ht="17" thickBot="1" x14ac:dyDescent="0.25">
      <c r="A30" s="19">
        <v>1.4155092592592589E-3</v>
      </c>
      <c r="B30" s="20">
        <v>1.4699074074074074E-3</v>
      </c>
      <c r="C30" s="72">
        <f t="shared" si="0"/>
        <v>88.799999999999969</v>
      </c>
      <c r="D30" s="72">
        <f t="shared" si="1"/>
        <v>93.5</v>
      </c>
      <c r="E30" s="72">
        <f t="shared" si="2"/>
        <v>4.7000000000000313</v>
      </c>
      <c r="F30" s="23">
        <f t="shared" si="3"/>
        <v>88.799999999999969</v>
      </c>
      <c r="G30" s="20">
        <f t="shared" si="4"/>
        <v>7.4074074074074276E-5</v>
      </c>
      <c r="H30" s="23">
        <f t="shared" si="5"/>
        <v>6.4000000000000172</v>
      </c>
      <c r="I30" s="17" t="s">
        <v>673</v>
      </c>
      <c r="J30" s="46" t="s">
        <v>127</v>
      </c>
      <c r="K30" s="47" t="s">
        <v>462</v>
      </c>
      <c r="L30" s="46" t="s">
        <v>497</v>
      </c>
      <c r="M30" s="48" t="str">
        <f t="shared" si="6"/>
        <v>V,I</v>
      </c>
    </row>
    <row r="31" spans="1:13" ht="17" thickBot="1" x14ac:dyDescent="0.25">
      <c r="A31" s="19">
        <v>1.4895833333333332E-3</v>
      </c>
      <c r="B31" s="20">
        <v>1.5219907407407411E-3</v>
      </c>
      <c r="C31" s="72">
        <f t="shared" si="0"/>
        <v>95.199999999999989</v>
      </c>
      <c r="D31" s="72">
        <f t="shared" si="1"/>
        <v>98.000000000000028</v>
      </c>
      <c r="E31" s="72">
        <f t="shared" si="2"/>
        <v>2.8000000000000398</v>
      </c>
      <c r="F31" s="23">
        <f t="shared" si="3"/>
        <v>95.199999999999989</v>
      </c>
      <c r="G31" s="20">
        <f t="shared" si="4"/>
        <v>3.2407407407407862E-5</v>
      </c>
      <c r="H31" s="23">
        <f t="shared" si="5"/>
        <v>2.8000000000000393</v>
      </c>
      <c r="I31" s="17" t="s">
        <v>674</v>
      </c>
      <c r="J31" s="46" t="s">
        <v>127</v>
      </c>
      <c r="K31" s="47" t="s">
        <v>479</v>
      </c>
      <c r="L31" s="46" t="s">
        <v>498</v>
      </c>
      <c r="M31" s="48" t="str">
        <f t="shared" si="6"/>
        <v>V,C</v>
      </c>
    </row>
    <row r="32" spans="1:13" ht="17" thickBot="1" x14ac:dyDescent="0.25">
      <c r="A32" s="19">
        <v>1.5219907407407411E-3</v>
      </c>
      <c r="B32" s="20">
        <v>1.5624999999999999E-3</v>
      </c>
      <c r="C32" s="72">
        <f t="shared" si="0"/>
        <v>98.000000000000028</v>
      </c>
      <c r="D32" s="72">
        <f t="shared" si="1"/>
        <v>101.5</v>
      </c>
      <c r="E32" s="72">
        <f t="shared" si="2"/>
        <v>3.4999999999999716</v>
      </c>
      <c r="F32" s="23">
        <f t="shared" si="3"/>
        <v>98.000000000000028</v>
      </c>
      <c r="G32" s="20">
        <f t="shared" si="4"/>
        <v>6.2499999999999622E-5</v>
      </c>
      <c r="H32" s="23">
        <f t="shared" si="5"/>
        <v>5.3999999999999675</v>
      </c>
      <c r="I32" s="17" t="s">
        <v>161</v>
      </c>
      <c r="J32" s="46" t="s">
        <v>127</v>
      </c>
      <c r="K32" s="47" t="s">
        <v>479</v>
      </c>
      <c r="L32" s="46" t="s">
        <v>498</v>
      </c>
      <c r="M32" s="48" t="str">
        <f t="shared" si="6"/>
        <v>V,C</v>
      </c>
    </row>
    <row r="33" spans="1:13" ht="17" thickBot="1" x14ac:dyDescent="0.25">
      <c r="A33" s="19">
        <v>1.5844907407407407E-3</v>
      </c>
      <c r="B33" s="20">
        <v>1.9525462962962962E-3</v>
      </c>
      <c r="C33" s="72">
        <f t="shared" si="0"/>
        <v>103.4</v>
      </c>
      <c r="D33" s="72">
        <f t="shared" si="1"/>
        <v>135.19999999999999</v>
      </c>
      <c r="E33" s="72">
        <f t="shared" si="2"/>
        <v>31.799999999999983</v>
      </c>
      <c r="F33" s="23">
        <f t="shared" si="3"/>
        <v>103.4</v>
      </c>
      <c r="G33" s="20">
        <f t="shared" si="4"/>
        <v>3.680555555555555E-4</v>
      </c>
      <c r="H33" s="23">
        <f t="shared" si="5"/>
        <v>31.799999999999994</v>
      </c>
      <c r="I33" s="17" t="s">
        <v>119</v>
      </c>
      <c r="J33" s="46" t="s">
        <v>14</v>
      </c>
      <c r="K33" s="47" t="s">
        <v>504</v>
      </c>
      <c r="L33" s="46" t="s">
        <v>504</v>
      </c>
      <c r="M33" s="48" t="str">
        <f t="shared" si="6"/>
        <v>ALL,M</v>
      </c>
    </row>
    <row r="34" spans="1:13" ht="17" thickBot="1" x14ac:dyDescent="0.25">
      <c r="A34" s="19">
        <v>1.9525462962962962E-3</v>
      </c>
      <c r="B34" s="20">
        <v>2.0150462962962965E-3</v>
      </c>
      <c r="C34" s="72">
        <f t="shared" ref="C34:C65" si="7">SUM(A34*86400)-33.5</f>
        <v>135.19999999999999</v>
      </c>
      <c r="D34" s="72">
        <f t="shared" ref="D34:D65" si="8">SUM(B34*86400-33.5)</f>
        <v>140.60000000000002</v>
      </c>
      <c r="E34" s="72">
        <f t="shared" ref="E34:E65" si="9">SUM(D34-C34)</f>
        <v>5.4000000000000341</v>
      </c>
      <c r="F34" s="23">
        <f t="shared" ref="F34:F65" si="10">SUM(A34*86400)-33.5</f>
        <v>135.19999999999999</v>
      </c>
      <c r="G34" s="20">
        <f t="shared" ref="G34:G65" si="11">SUM(A35-A34)</f>
        <v>6.2500000000000272E-5</v>
      </c>
      <c r="H34" s="23">
        <f t="shared" ref="H34:H65" si="12">SUM(G34*86400)</f>
        <v>5.4000000000000234</v>
      </c>
      <c r="I34" s="17" t="s">
        <v>675</v>
      </c>
      <c r="J34" s="46" t="s">
        <v>127</v>
      </c>
      <c r="K34" s="47" t="s">
        <v>477</v>
      </c>
      <c r="L34" s="46" t="s">
        <v>498</v>
      </c>
      <c r="M34" s="48" t="str">
        <f t="shared" ref="M34:M65" si="13">CONCATENATE(J34,",", L34)</f>
        <v>V,C</v>
      </c>
    </row>
    <row r="35" spans="1:13" ht="17" thickBot="1" x14ac:dyDescent="0.25">
      <c r="A35" s="19">
        <v>2.0150462962962965E-3</v>
      </c>
      <c r="B35" s="20">
        <v>2.0370370370370373E-3</v>
      </c>
      <c r="C35" s="72">
        <f t="shared" si="7"/>
        <v>140.60000000000002</v>
      </c>
      <c r="D35" s="72">
        <f t="shared" si="8"/>
        <v>142.50000000000003</v>
      </c>
      <c r="E35" s="72">
        <f t="shared" si="9"/>
        <v>1.9000000000000057</v>
      </c>
      <c r="F35" s="23">
        <f t="shared" si="10"/>
        <v>140.60000000000002</v>
      </c>
      <c r="G35" s="20">
        <f t="shared" si="11"/>
        <v>2.1990740740740825E-5</v>
      </c>
      <c r="H35" s="23">
        <f t="shared" si="12"/>
        <v>1.9000000000000072</v>
      </c>
      <c r="I35" s="17" t="s">
        <v>676</v>
      </c>
      <c r="J35" s="46" t="s">
        <v>493</v>
      </c>
      <c r="K35" s="47" t="s">
        <v>482</v>
      </c>
      <c r="L35" s="46" t="s">
        <v>498</v>
      </c>
      <c r="M35" s="48" t="str">
        <f t="shared" si="13"/>
        <v>Y,C</v>
      </c>
    </row>
    <row r="36" spans="1:13" ht="17" thickBot="1" x14ac:dyDescent="0.25">
      <c r="A36" s="19">
        <v>2.0370370370370373E-3</v>
      </c>
      <c r="B36" s="20">
        <v>2.0717592592592593E-3</v>
      </c>
      <c r="C36" s="72">
        <f t="shared" si="7"/>
        <v>142.50000000000003</v>
      </c>
      <c r="D36" s="72">
        <f t="shared" si="8"/>
        <v>145.5</v>
      </c>
      <c r="E36" s="72">
        <f t="shared" si="9"/>
        <v>2.9999999999999716</v>
      </c>
      <c r="F36" s="23">
        <f t="shared" si="10"/>
        <v>142.50000000000003</v>
      </c>
      <c r="G36" s="20">
        <f t="shared" si="11"/>
        <v>1.6087962962962931E-4</v>
      </c>
      <c r="H36" s="23">
        <f t="shared" si="12"/>
        <v>13.899999999999972</v>
      </c>
      <c r="I36" s="17" t="s">
        <v>989</v>
      </c>
      <c r="J36" s="46" t="s">
        <v>495</v>
      </c>
      <c r="K36" s="47" t="s">
        <v>462</v>
      </c>
      <c r="L36" s="46" t="s">
        <v>497</v>
      </c>
      <c r="M36" s="48" t="str">
        <f t="shared" si="13"/>
        <v>Z,I</v>
      </c>
    </row>
    <row r="37" spans="1:13" ht="17" thickBot="1" x14ac:dyDescent="0.25">
      <c r="A37" s="19">
        <v>2.1979166666666666E-3</v>
      </c>
      <c r="B37" s="20">
        <v>2.2337962962962967E-3</v>
      </c>
      <c r="C37" s="72">
        <f t="shared" si="7"/>
        <v>156.4</v>
      </c>
      <c r="D37" s="72">
        <f t="shared" si="8"/>
        <v>159.50000000000003</v>
      </c>
      <c r="E37" s="72">
        <f t="shared" si="9"/>
        <v>3.1000000000000227</v>
      </c>
      <c r="F37" s="23">
        <f t="shared" si="10"/>
        <v>156.4</v>
      </c>
      <c r="G37" s="20">
        <f t="shared" si="11"/>
        <v>3.5879629629630063E-5</v>
      </c>
      <c r="H37" s="23">
        <f t="shared" si="12"/>
        <v>3.1000000000000374</v>
      </c>
      <c r="I37" s="17" t="s">
        <v>677</v>
      </c>
      <c r="J37" s="46" t="s">
        <v>127</v>
      </c>
      <c r="K37" s="47" t="s">
        <v>475</v>
      </c>
      <c r="L37" s="46" t="s">
        <v>498</v>
      </c>
      <c r="M37" s="48" t="str">
        <f t="shared" si="13"/>
        <v>V,C</v>
      </c>
    </row>
    <row r="38" spans="1:13" ht="17" thickBot="1" x14ac:dyDescent="0.25">
      <c r="A38" s="19">
        <v>2.2337962962962967E-3</v>
      </c>
      <c r="B38" s="20">
        <v>2.2719907407407407E-3</v>
      </c>
      <c r="C38" s="72">
        <f t="shared" si="7"/>
        <v>159.50000000000003</v>
      </c>
      <c r="D38" s="72">
        <f t="shared" si="8"/>
        <v>162.79999999999998</v>
      </c>
      <c r="E38" s="72">
        <f t="shared" si="9"/>
        <v>3.2999999999999545</v>
      </c>
      <c r="F38" s="23">
        <f t="shared" si="10"/>
        <v>159.50000000000003</v>
      </c>
      <c r="G38" s="20">
        <f t="shared" si="11"/>
        <v>3.8194444444443997E-5</v>
      </c>
      <c r="H38" s="23">
        <f t="shared" si="12"/>
        <v>3.2999999999999612</v>
      </c>
      <c r="I38" s="17" t="s">
        <v>25</v>
      </c>
      <c r="J38" s="46" t="s">
        <v>495</v>
      </c>
      <c r="K38" s="47" t="s">
        <v>467</v>
      </c>
      <c r="L38" s="46" t="s">
        <v>499</v>
      </c>
      <c r="M38" s="48" t="str">
        <f t="shared" si="13"/>
        <v>Z,R</v>
      </c>
    </row>
    <row r="39" spans="1:13" ht="17" thickBot="1" x14ac:dyDescent="0.25">
      <c r="A39" s="19">
        <v>2.2719907407407407E-3</v>
      </c>
      <c r="B39" s="20">
        <v>2.4212962962962964E-3</v>
      </c>
      <c r="C39" s="72">
        <f t="shared" si="7"/>
        <v>162.79999999999998</v>
      </c>
      <c r="D39" s="72">
        <f t="shared" si="8"/>
        <v>175.70000000000002</v>
      </c>
      <c r="E39" s="72">
        <f t="shared" si="9"/>
        <v>12.900000000000034</v>
      </c>
      <c r="F39" s="23">
        <f t="shared" si="10"/>
        <v>162.79999999999998</v>
      </c>
      <c r="G39" s="20">
        <f t="shared" si="11"/>
        <v>1.4930555555555574E-4</v>
      </c>
      <c r="H39" s="23">
        <f t="shared" si="12"/>
        <v>12.900000000000016</v>
      </c>
      <c r="I39" s="17" t="s">
        <v>678</v>
      </c>
      <c r="J39" s="46" t="s">
        <v>14</v>
      </c>
      <c r="K39" s="47" t="s">
        <v>504</v>
      </c>
      <c r="L39" s="46" t="s">
        <v>504</v>
      </c>
      <c r="M39" s="48" t="str">
        <f t="shared" si="13"/>
        <v>ALL,M</v>
      </c>
    </row>
    <row r="40" spans="1:13" ht="17" thickBot="1" x14ac:dyDescent="0.25">
      <c r="A40" s="19">
        <v>2.4212962962962964E-3</v>
      </c>
      <c r="B40" s="20">
        <v>2.4745370370370372E-3</v>
      </c>
      <c r="C40" s="72">
        <f t="shared" si="7"/>
        <v>175.70000000000002</v>
      </c>
      <c r="D40" s="72">
        <f t="shared" si="8"/>
        <v>180.3</v>
      </c>
      <c r="E40" s="72">
        <f t="shared" si="9"/>
        <v>4.5999999999999943</v>
      </c>
      <c r="F40" s="23">
        <f t="shared" si="10"/>
        <v>175.70000000000002</v>
      </c>
      <c r="G40" s="20">
        <f t="shared" si="11"/>
        <v>5.3240740740740852E-5</v>
      </c>
      <c r="H40" s="23">
        <f t="shared" si="12"/>
        <v>4.6000000000000094</v>
      </c>
      <c r="I40" s="17" t="s">
        <v>679</v>
      </c>
      <c r="J40" s="46" t="s">
        <v>127</v>
      </c>
      <c r="K40" s="47" t="s">
        <v>462</v>
      </c>
      <c r="L40" s="46" t="s">
        <v>497</v>
      </c>
      <c r="M40" s="48" t="str">
        <f t="shared" si="13"/>
        <v>V,I</v>
      </c>
    </row>
    <row r="41" spans="1:13" ht="17" thickBot="1" x14ac:dyDescent="0.25">
      <c r="A41" s="19">
        <v>2.4745370370370372E-3</v>
      </c>
      <c r="B41" s="20">
        <v>2.5000000000000001E-3</v>
      </c>
      <c r="C41" s="72">
        <f t="shared" si="7"/>
        <v>180.3</v>
      </c>
      <c r="D41" s="72">
        <f t="shared" si="8"/>
        <v>182.5</v>
      </c>
      <c r="E41" s="72">
        <f t="shared" si="9"/>
        <v>2.1999999999999886</v>
      </c>
      <c r="F41" s="23">
        <f t="shared" si="10"/>
        <v>180.3</v>
      </c>
      <c r="G41" s="20">
        <f t="shared" si="11"/>
        <v>2.5462962962962809E-5</v>
      </c>
      <c r="H41" s="23">
        <f t="shared" si="12"/>
        <v>2.1999999999999869</v>
      </c>
      <c r="I41" s="17" t="s">
        <v>653</v>
      </c>
      <c r="J41" s="46" t="s">
        <v>495</v>
      </c>
      <c r="K41" s="47" t="s">
        <v>467</v>
      </c>
      <c r="L41" s="46" t="s">
        <v>499</v>
      </c>
      <c r="M41" s="48" t="str">
        <f t="shared" si="13"/>
        <v>Z,R</v>
      </c>
    </row>
    <row r="42" spans="1:13" ht="17" thickBot="1" x14ac:dyDescent="0.25">
      <c r="A42" s="19">
        <v>2.5000000000000001E-3</v>
      </c>
      <c r="B42" s="20">
        <v>2.5231481481481481E-3</v>
      </c>
      <c r="C42" s="72">
        <f t="shared" si="7"/>
        <v>182.5</v>
      </c>
      <c r="D42" s="72">
        <f t="shared" si="8"/>
        <v>184.5</v>
      </c>
      <c r="E42" s="72">
        <f t="shared" si="9"/>
        <v>2</v>
      </c>
      <c r="F42" s="23">
        <f t="shared" si="10"/>
        <v>182.5</v>
      </c>
      <c r="G42" s="20">
        <f t="shared" si="11"/>
        <v>2.3148148148148008E-5</v>
      </c>
      <c r="H42" s="23">
        <f t="shared" si="12"/>
        <v>1.999999999999988</v>
      </c>
      <c r="I42" s="17" t="s">
        <v>680</v>
      </c>
      <c r="J42" s="46" t="s">
        <v>493</v>
      </c>
      <c r="K42" s="47" t="s">
        <v>467</v>
      </c>
      <c r="L42" s="46" t="s">
        <v>499</v>
      </c>
      <c r="M42" s="48" t="str">
        <f t="shared" si="13"/>
        <v>Y,R</v>
      </c>
    </row>
    <row r="43" spans="1:13" ht="17" thickBot="1" x14ac:dyDescent="0.25">
      <c r="A43" s="19">
        <v>2.5231481481481481E-3</v>
      </c>
      <c r="B43" s="20">
        <v>2.538194444444444E-3</v>
      </c>
      <c r="C43" s="72">
        <f t="shared" si="7"/>
        <v>184.5</v>
      </c>
      <c r="D43" s="72">
        <f t="shared" si="8"/>
        <v>185.79999999999995</v>
      </c>
      <c r="E43" s="72">
        <f t="shared" si="9"/>
        <v>1.2999999999999545</v>
      </c>
      <c r="F43" s="23">
        <f t="shared" si="10"/>
        <v>184.5</v>
      </c>
      <c r="G43" s="20">
        <f t="shared" si="11"/>
        <v>1.5046296296295988E-5</v>
      </c>
      <c r="H43" s="23">
        <f t="shared" si="12"/>
        <v>1.2999999999999734</v>
      </c>
      <c r="I43" s="17" t="s">
        <v>681</v>
      </c>
      <c r="J43" s="46" t="s">
        <v>127</v>
      </c>
      <c r="K43" s="47" t="s">
        <v>460</v>
      </c>
      <c r="L43" s="46" t="s">
        <v>497</v>
      </c>
      <c r="M43" s="48" t="str">
        <f t="shared" si="13"/>
        <v>V,I</v>
      </c>
    </row>
    <row r="44" spans="1:13" ht="17" thickBot="1" x14ac:dyDescent="0.25">
      <c r="A44" s="19">
        <v>2.538194444444444E-3</v>
      </c>
      <c r="B44" s="19">
        <v>2.5578703703703705E-3</v>
      </c>
      <c r="C44" s="72">
        <f t="shared" si="7"/>
        <v>185.79999999999995</v>
      </c>
      <c r="D44" s="72">
        <f t="shared" si="8"/>
        <v>187.5</v>
      </c>
      <c r="E44" s="72">
        <f t="shared" si="9"/>
        <v>1.7000000000000455</v>
      </c>
      <c r="F44" s="23">
        <f t="shared" si="10"/>
        <v>185.79999999999995</v>
      </c>
      <c r="G44" s="20">
        <f t="shared" si="11"/>
        <v>1.9675925925926457E-5</v>
      </c>
      <c r="H44" s="23">
        <f t="shared" si="12"/>
        <v>1.7000000000000459</v>
      </c>
      <c r="I44" s="17" t="s">
        <v>682</v>
      </c>
      <c r="J44" s="46" t="s">
        <v>495</v>
      </c>
      <c r="K44" s="47" t="s">
        <v>467</v>
      </c>
      <c r="L44" s="46" t="s">
        <v>499</v>
      </c>
      <c r="M44" s="48" t="str">
        <f t="shared" si="13"/>
        <v>Z,R</v>
      </c>
    </row>
    <row r="45" spans="1:13" ht="17" thickBot="1" x14ac:dyDescent="0.25">
      <c r="A45" s="19">
        <v>2.5578703703703705E-3</v>
      </c>
      <c r="B45" s="19">
        <v>2.5914351851851849E-3</v>
      </c>
      <c r="C45" s="72">
        <f t="shared" si="7"/>
        <v>187.5</v>
      </c>
      <c r="D45" s="72">
        <f t="shared" si="8"/>
        <v>190.39999999999998</v>
      </c>
      <c r="E45" s="72">
        <f t="shared" si="9"/>
        <v>2.8999999999999773</v>
      </c>
      <c r="F45" s="23">
        <f t="shared" si="10"/>
        <v>187.5</v>
      </c>
      <c r="G45" s="20">
        <f t="shared" si="11"/>
        <v>3.3564814814814395E-5</v>
      </c>
      <c r="H45" s="23">
        <f t="shared" si="12"/>
        <v>2.8999999999999639</v>
      </c>
      <c r="I45" s="17" t="s">
        <v>683</v>
      </c>
      <c r="J45" s="46" t="s">
        <v>127</v>
      </c>
      <c r="K45" s="47" t="s">
        <v>475</v>
      </c>
      <c r="L45" s="46" t="s">
        <v>498</v>
      </c>
      <c r="M45" s="48" t="str">
        <f t="shared" si="13"/>
        <v>V,C</v>
      </c>
    </row>
    <row r="46" spans="1:13" ht="17" thickBot="1" x14ac:dyDescent="0.25">
      <c r="A46" s="19">
        <v>2.5914351851851849E-3</v>
      </c>
      <c r="B46" s="20">
        <v>2.7303240740740743E-3</v>
      </c>
      <c r="C46" s="72">
        <f t="shared" si="7"/>
        <v>190.39999999999998</v>
      </c>
      <c r="D46" s="72">
        <f t="shared" si="8"/>
        <v>202.4</v>
      </c>
      <c r="E46" s="72">
        <f t="shared" si="9"/>
        <v>12.000000000000028</v>
      </c>
      <c r="F46" s="23">
        <f t="shared" si="10"/>
        <v>190.39999999999998</v>
      </c>
      <c r="G46" s="20">
        <f t="shared" si="11"/>
        <v>1.3888888888888935E-4</v>
      </c>
      <c r="H46" s="23">
        <f t="shared" si="12"/>
        <v>12.000000000000039</v>
      </c>
      <c r="I46" s="17" t="s">
        <v>684</v>
      </c>
      <c r="J46" s="46" t="s">
        <v>14</v>
      </c>
      <c r="K46" s="47" t="s">
        <v>504</v>
      </c>
      <c r="L46" s="46" t="s">
        <v>504</v>
      </c>
      <c r="M46" s="48" t="str">
        <f t="shared" si="13"/>
        <v>ALL,M</v>
      </c>
    </row>
    <row r="47" spans="1:13" ht="17" thickBot="1" x14ac:dyDescent="0.25">
      <c r="A47" s="19">
        <v>2.7303240740740743E-3</v>
      </c>
      <c r="B47" s="20">
        <v>2.7546296296296294E-3</v>
      </c>
      <c r="C47" s="72">
        <f t="shared" si="7"/>
        <v>202.4</v>
      </c>
      <c r="D47" s="72">
        <f t="shared" si="8"/>
        <v>204.49999999999997</v>
      </c>
      <c r="E47" s="72">
        <f t="shared" si="9"/>
        <v>2.0999999999999659</v>
      </c>
      <c r="F47" s="23">
        <f t="shared" si="10"/>
        <v>202.4</v>
      </c>
      <c r="G47" s="20">
        <f t="shared" si="11"/>
        <v>2.4305555555555192E-5</v>
      </c>
      <c r="H47" s="23">
        <f t="shared" si="12"/>
        <v>2.0999999999999686</v>
      </c>
      <c r="I47" s="17" t="s">
        <v>202</v>
      </c>
      <c r="J47" s="46" t="s">
        <v>127</v>
      </c>
      <c r="K47" s="47" t="s">
        <v>475</v>
      </c>
      <c r="L47" s="46" t="s">
        <v>498</v>
      </c>
      <c r="M47" s="48" t="str">
        <f t="shared" si="13"/>
        <v>V,C</v>
      </c>
    </row>
    <row r="48" spans="1:13" ht="17" thickBot="1" x14ac:dyDescent="0.25">
      <c r="A48" s="20">
        <v>2.7546296296296294E-3</v>
      </c>
      <c r="B48" s="20">
        <v>2.7662037037037034E-3</v>
      </c>
      <c r="C48" s="72">
        <f t="shared" si="7"/>
        <v>204.49999999999997</v>
      </c>
      <c r="D48" s="72">
        <f t="shared" si="8"/>
        <v>205.49999999999997</v>
      </c>
      <c r="E48" s="72">
        <f t="shared" si="9"/>
        <v>1</v>
      </c>
      <c r="F48" s="23">
        <f t="shared" si="10"/>
        <v>204.49999999999997</v>
      </c>
      <c r="G48" s="20">
        <f t="shared" si="11"/>
        <v>1.1574074074074004E-5</v>
      </c>
      <c r="H48" s="23">
        <f t="shared" si="12"/>
        <v>0.999999999999994</v>
      </c>
      <c r="I48" s="17" t="s">
        <v>25</v>
      </c>
      <c r="J48" s="46" t="s">
        <v>495</v>
      </c>
      <c r="K48" s="47" t="s">
        <v>479</v>
      </c>
      <c r="L48" s="46" t="s">
        <v>498</v>
      </c>
      <c r="M48" s="48" t="str">
        <f t="shared" si="13"/>
        <v>Z,C</v>
      </c>
    </row>
    <row r="49" spans="1:13" ht="17" thickBot="1" x14ac:dyDescent="0.25">
      <c r="A49" s="19">
        <v>2.7662037037037034E-3</v>
      </c>
      <c r="B49" s="20">
        <v>2.8645833333333336E-3</v>
      </c>
      <c r="C49" s="72">
        <f t="shared" si="7"/>
        <v>205.49999999999997</v>
      </c>
      <c r="D49" s="72">
        <f t="shared" si="8"/>
        <v>214.00000000000003</v>
      </c>
      <c r="E49" s="72">
        <f t="shared" si="9"/>
        <v>8.5000000000000568</v>
      </c>
      <c r="F49" s="23">
        <f t="shared" si="10"/>
        <v>205.49999999999997</v>
      </c>
      <c r="G49" s="20">
        <f t="shared" si="11"/>
        <v>9.8379629629630119E-5</v>
      </c>
      <c r="H49" s="23">
        <f t="shared" si="12"/>
        <v>8.5000000000000426</v>
      </c>
      <c r="I49" s="17" t="s">
        <v>685</v>
      </c>
      <c r="J49" s="46" t="s">
        <v>127</v>
      </c>
      <c r="K49" s="47" t="s">
        <v>479</v>
      </c>
      <c r="L49" s="46" t="s">
        <v>498</v>
      </c>
      <c r="M49" s="48" t="str">
        <f t="shared" si="13"/>
        <v>V,C</v>
      </c>
    </row>
    <row r="50" spans="1:13" ht="17" thickBot="1" x14ac:dyDescent="0.25">
      <c r="A50" s="19">
        <v>2.8645833333333336E-3</v>
      </c>
      <c r="B50" s="20">
        <v>2.8935185185185188E-3</v>
      </c>
      <c r="C50" s="72">
        <f t="shared" si="7"/>
        <v>214.00000000000003</v>
      </c>
      <c r="D50" s="72">
        <f t="shared" si="8"/>
        <v>216.50000000000003</v>
      </c>
      <c r="E50" s="72">
        <f t="shared" si="9"/>
        <v>2.5</v>
      </c>
      <c r="F50" s="23">
        <f t="shared" si="10"/>
        <v>214.00000000000003</v>
      </c>
      <c r="G50" s="20">
        <f t="shared" si="11"/>
        <v>3.4722222222222012E-5</v>
      </c>
      <c r="H50" s="23">
        <f t="shared" si="12"/>
        <v>2.9999999999999818</v>
      </c>
      <c r="I50" s="17" t="s">
        <v>686</v>
      </c>
      <c r="J50" s="46" t="s">
        <v>493</v>
      </c>
      <c r="K50" s="47" t="s">
        <v>462</v>
      </c>
      <c r="L50" s="46" t="s">
        <v>497</v>
      </c>
      <c r="M50" s="48" t="str">
        <f t="shared" si="13"/>
        <v>Y,I</v>
      </c>
    </row>
    <row r="51" spans="1:13" ht="17" thickBot="1" x14ac:dyDescent="0.25">
      <c r="A51" s="19">
        <v>2.8993055555555556E-3</v>
      </c>
      <c r="B51" s="20">
        <v>2.9108796296296296E-3</v>
      </c>
      <c r="C51" s="72">
        <f t="shared" si="7"/>
        <v>217</v>
      </c>
      <c r="D51" s="72">
        <f t="shared" si="8"/>
        <v>218</v>
      </c>
      <c r="E51" s="72">
        <f t="shared" si="9"/>
        <v>1</v>
      </c>
      <c r="F51" s="23">
        <f t="shared" si="10"/>
        <v>217</v>
      </c>
      <c r="G51" s="20">
        <f t="shared" si="11"/>
        <v>1.1574074074074004E-5</v>
      </c>
      <c r="H51" s="23">
        <f t="shared" si="12"/>
        <v>0.999999999999994</v>
      </c>
      <c r="I51" s="17" t="s">
        <v>243</v>
      </c>
      <c r="J51" s="46" t="s">
        <v>495</v>
      </c>
      <c r="K51" s="47" t="s">
        <v>467</v>
      </c>
      <c r="L51" s="46" t="s">
        <v>499</v>
      </c>
      <c r="M51" s="48" t="str">
        <f t="shared" si="13"/>
        <v>Z,R</v>
      </c>
    </row>
    <row r="52" spans="1:13" ht="17" thickBot="1" x14ac:dyDescent="0.25">
      <c r="A52" s="19">
        <v>2.9108796296296296E-3</v>
      </c>
      <c r="B52" s="20">
        <v>3.0289351851851849E-3</v>
      </c>
      <c r="C52" s="72">
        <f t="shared" si="7"/>
        <v>218</v>
      </c>
      <c r="D52" s="72">
        <f t="shared" si="8"/>
        <v>228.2</v>
      </c>
      <c r="E52" s="72">
        <f t="shared" si="9"/>
        <v>10.199999999999989</v>
      </c>
      <c r="F52" s="23">
        <f t="shared" si="10"/>
        <v>218</v>
      </c>
      <c r="G52" s="20">
        <f t="shared" si="11"/>
        <v>1.1805555555555527E-4</v>
      </c>
      <c r="H52" s="23">
        <f t="shared" si="12"/>
        <v>10.199999999999976</v>
      </c>
      <c r="I52" s="17" t="s">
        <v>119</v>
      </c>
      <c r="J52" s="46" t="s">
        <v>14</v>
      </c>
      <c r="K52" s="47" t="s">
        <v>504</v>
      </c>
      <c r="L52" s="46" t="s">
        <v>504</v>
      </c>
      <c r="M52" s="48" t="str">
        <f t="shared" si="13"/>
        <v>ALL,M</v>
      </c>
    </row>
    <row r="53" spans="1:13" ht="17" thickBot="1" x14ac:dyDescent="0.25">
      <c r="A53" s="19">
        <v>3.0289351851851849E-3</v>
      </c>
      <c r="B53" s="20">
        <v>3.0659722222222221E-3</v>
      </c>
      <c r="C53" s="72">
        <f t="shared" si="7"/>
        <v>228.2</v>
      </c>
      <c r="D53" s="72">
        <f t="shared" si="8"/>
        <v>231.39999999999998</v>
      </c>
      <c r="E53" s="72">
        <f t="shared" si="9"/>
        <v>3.1999999999999886</v>
      </c>
      <c r="F53" s="23">
        <f t="shared" si="10"/>
        <v>228.2</v>
      </c>
      <c r="G53" s="20">
        <f t="shared" si="11"/>
        <v>3.7037037037037247E-5</v>
      </c>
      <c r="H53" s="23">
        <f t="shared" si="12"/>
        <v>3.2000000000000179</v>
      </c>
      <c r="I53" s="17" t="s">
        <v>687</v>
      </c>
      <c r="J53" s="46" t="s">
        <v>495</v>
      </c>
      <c r="K53" s="47" t="s">
        <v>475</v>
      </c>
      <c r="L53" s="46" t="s">
        <v>498</v>
      </c>
      <c r="M53" s="48" t="str">
        <f t="shared" si="13"/>
        <v>Z,C</v>
      </c>
    </row>
    <row r="54" spans="1:13" ht="17" thickBot="1" x14ac:dyDescent="0.25">
      <c r="A54" s="19">
        <v>3.0659722222222221E-3</v>
      </c>
      <c r="B54" s="20">
        <v>3.0787037037037037E-3</v>
      </c>
      <c r="C54" s="72">
        <f t="shared" si="7"/>
        <v>231.39999999999998</v>
      </c>
      <c r="D54" s="72">
        <f t="shared" si="8"/>
        <v>232.5</v>
      </c>
      <c r="E54" s="72">
        <f t="shared" si="9"/>
        <v>1.1000000000000227</v>
      </c>
      <c r="F54" s="23">
        <f t="shared" si="10"/>
        <v>231.39999999999998</v>
      </c>
      <c r="G54" s="20">
        <f t="shared" si="11"/>
        <v>1.2731481481481621E-5</v>
      </c>
      <c r="H54" s="23">
        <f t="shared" si="12"/>
        <v>1.1000000000000121</v>
      </c>
      <c r="I54" s="17" t="s">
        <v>688</v>
      </c>
      <c r="J54" s="46" t="s">
        <v>493</v>
      </c>
      <c r="K54" s="47" t="s">
        <v>462</v>
      </c>
      <c r="L54" s="46" t="s">
        <v>497</v>
      </c>
      <c r="M54" s="48" t="str">
        <f t="shared" si="13"/>
        <v>Y,I</v>
      </c>
    </row>
    <row r="55" spans="1:13" ht="17" thickBot="1" x14ac:dyDescent="0.25">
      <c r="A55" s="19">
        <v>3.0787037037037037E-3</v>
      </c>
      <c r="B55" s="20">
        <v>3.201388888888889E-3</v>
      </c>
      <c r="C55" s="72">
        <f t="shared" si="7"/>
        <v>232.5</v>
      </c>
      <c r="D55" s="72">
        <f t="shared" si="8"/>
        <v>243.10000000000002</v>
      </c>
      <c r="E55" s="72">
        <f t="shared" si="9"/>
        <v>10.600000000000023</v>
      </c>
      <c r="F55" s="23">
        <f t="shared" si="10"/>
        <v>232.5</v>
      </c>
      <c r="G55" s="20">
        <f t="shared" si="11"/>
        <v>1.2268518518518531E-4</v>
      </c>
      <c r="H55" s="23">
        <f t="shared" si="12"/>
        <v>10.60000000000001</v>
      </c>
      <c r="I55" s="17" t="s">
        <v>689</v>
      </c>
      <c r="J55" s="46" t="s">
        <v>14</v>
      </c>
      <c r="K55" s="47" t="s">
        <v>504</v>
      </c>
      <c r="L55" s="46" t="s">
        <v>504</v>
      </c>
      <c r="M55" s="48" t="str">
        <f t="shared" si="13"/>
        <v>ALL,M</v>
      </c>
    </row>
    <row r="56" spans="1:13" ht="17" thickBot="1" x14ac:dyDescent="0.25">
      <c r="A56" s="19">
        <v>3.201388888888889E-3</v>
      </c>
      <c r="B56" s="20">
        <v>3.2175925925925926E-3</v>
      </c>
      <c r="C56" s="72">
        <f t="shared" si="7"/>
        <v>243.10000000000002</v>
      </c>
      <c r="D56" s="72">
        <f t="shared" si="8"/>
        <v>244.5</v>
      </c>
      <c r="E56" s="72">
        <f t="shared" si="9"/>
        <v>1.3999999999999773</v>
      </c>
      <c r="F56" s="23">
        <f t="shared" si="10"/>
        <v>243.10000000000002</v>
      </c>
      <c r="G56" s="20">
        <f t="shared" si="11"/>
        <v>1.6203703703703606E-5</v>
      </c>
      <c r="H56" s="23">
        <f t="shared" si="12"/>
        <v>1.3999999999999915</v>
      </c>
      <c r="I56" s="17" t="s">
        <v>690</v>
      </c>
      <c r="J56" s="46" t="s">
        <v>495</v>
      </c>
      <c r="K56" s="47" t="s">
        <v>482</v>
      </c>
      <c r="L56" s="46" t="s">
        <v>498</v>
      </c>
      <c r="M56" s="48" t="str">
        <f t="shared" si="13"/>
        <v>Z,C</v>
      </c>
    </row>
    <row r="57" spans="1:13" ht="17" thickBot="1" x14ac:dyDescent="0.25">
      <c r="A57" s="19">
        <v>3.2175925925925926E-3</v>
      </c>
      <c r="B57" s="20">
        <v>3.2291666666666666E-3</v>
      </c>
      <c r="C57" s="72">
        <f t="shared" si="7"/>
        <v>244.5</v>
      </c>
      <c r="D57" s="72">
        <f t="shared" si="8"/>
        <v>245.5</v>
      </c>
      <c r="E57" s="72">
        <f t="shared" si="9"/>
        <v>1</v>
      </c>
      <c r="F57" s="23">
        <f t="shared" si="10"/>
        <v>244.5</v>
      </c>
      <c r="G57" s="20">
        <f t="shared" si="11"/>
        <v>1.1574074074074004E-5</v>
      </c>
      <c r="H57" s="23">
        <f t="shared" si="12"/>
        <v>0.999999999999994</v>
      </c>
      <c r="I57" s="17" t="s">
        <v>691</v>
      </c>
      <c r="J57" s="46" t="s">
        <v>494</v>
      </c>
      <c r="K57" s="47" t="s">
        <v>460</v>
      </c>
      <c r="L57" s="46" t="s">
        <v>497</v>
      </c>
      <c r="M57" s="48" t="str">
        <f t="shared" si="13"/>
        <v>X,I</v>
      </c>
    </row>
    <row r="58" spans="1:13" ht="17" thickBot="1" x14ac:dyDescent="0.25">
      <c r="A58" s="19">
        <v>3.2291666666666666E-3</v>
      </c>
      <c r="B58" s="20">
        <v>3.2789351851851851E-3</v>
      </c>
      <c r="C58" s="72">
        <f t="shared" si="7"/>
        <v>245.5</v>
      </c>
      <c r="D58" s="72">
        <f t="shared" si="8"/>
        <v>249.8</v>
      </c>
      <c r="E58" s="72">
        <f t="shared" si="9"/>
        <v>4.3000000000000114</v>
      </c>
      <c r="F58" s="23">
        <f t="shared" si="10"/>
        <v>245.5</v>
      </c>
      <c r="G58" s="20">
        <f t="shared" si="11"/>
        <v>4.9768518518518434E-5</v>
      </c>
      <c r="H58" s="23">
        <f t="shared" si="12"/>
        <v>4.2999999999999927</v>
      </c>
      <c r="I58" s="17" t="s">
        <v>692</v>
      </c>
      <c r="J58" s="46" t="s">
        <v>493</v>
      </c>
      <c r="K58" s="47" t="s">
        <v>479</v>
      </c>
      <c r="L58" s="46" t="s">
        <v>498</v>
      </c>
      <c r="M58" s="48" t="str">
        <f t="shared" si="13"/>
        <v>Y,C</v>
      </c>
    </row>
    <row r="59" spans="1:13" ht="17" thickBot="1" x14ac:dyDescent="0.25">
      <c r="A59" s="19">
        <v>3.2789351851851851E-3</v>
      </c>
      <c r="B59" s="20">
        <v>3.2986111111111111E-3</v>
      </c>
      <c r="C59" s="72">
        <f t="shared" si="7"/>
        <v>249.8</v>
      </c>
      <c r="D59" s="72">
        <f t="shared" si="8"/>
        <v>251.5</v>
      </c>
      <c r="E59" s="72">
        <f t="shared" si="9"/>
        <v>1.6999999999999886</v>
      </c>
      <c r="F59" s="23">
        <f t="shared" si="10"/>
        <v>249.8</v>
      </c>
      <c r="G59" s="20">
        <f t="shared" si="11"/>
        <v>1.9675925925926024E-5</v>
      </c>
      <c r="H59" s="23">
        <f t="shared" si="12"/>
        <v>1.7000000000000084</v>
      </c>
      <c r="I59" s="17" t="s">
        <v>25</v>
      </c>
      <c r="J59" s="46" t="s">
        <v>494</v>
      </c>
      <c r="K59" s="47" t="s">
        <v>467</v>
      </c>
      <c r="L59" s="46" t="s">
        <v>499</v>
      </c>
      <c r="M59" s="48" t="str">
        <f t="shared" si="13"/>
        <v>X,R</v>
      </c>
    </row>
    <row r="60" spans="1:13" ht="17" thickBot="1" x14ac:dyDescent="0.25">
      <c r="A60" s="19">
        <v>3.2986111111111111E-3</v>
      </c>
      <c r="B60" s="20">
        <v>3.3217592592592591E-3</v>
      </c>
      <c r="C60" s="72">
        <f t="shared" si="7"/>
        <v>251.5</v>
      </c>
      <c r="D60" s="72">
        <f t="shared" si="8"/>
        <v>253.5</v>
      </c>
      <c r="E60" s="72">
        <f t="shared" si="9"/>
        <v>2</v>
      </c>
      <c r="F60" s="23">
        <f t="shared" si="10"/>
        <v>251.5</v>
      </c>
      <c r="G60" s="20">
        <f t="shared" si="11"/>
        <v>2.3148148148148008E-5</v>
      </c>
      <c r="H60" s="23">
        <f t="shared" si="12"/>
        <v>1.999999999999988</v>
      </c>
      <c r="I60" s="17" t="s">
        <v>693</v>
      </c>
      <c r="J60" s="46" t="s">
        <v>493</v>
      </c>
      <c r="K60" s="47" t="s">
        <v>467</v>
      </c>
      <c r="L60" s="46" t="s">
        <v>499</v>
      </c>
      <c r="M60" s="48" t="str">
        <f t="shared" si="13"/>
        <v>Y,R</v>
      </c>
    </row>
    <row r="61" spans="1:13" ht="17" thickBot="1" x14ac:dyDescent="0.25">
      <c r="A61" s="19">
        <v>3.3217592592592591E-3</v>
      </c>
      <c r="B61" s="20">
        <v>3.4432870370370368E-3</v>
      </c>
      <c r="C61" s="72">
        <f t="shared" si="7"/>
        <v>253.5</v>
      </c>
      <c r="D61" s="72">
        <f t="shared" si="8"/>
        <v>264</v>
      </c>
      <c r="E61" s="72">
        <f t="shared" si="9"/>
        <v>10.5</v>
      </c>
      <c r="F61" s="23">
        <f t="shared" si="10"/>
        <v>253.5</v>
      </c>
      <c r="G61" s="20">
        <f t="shared" si="11"/>
        <v>1.2152777777777769E-4</v>
      </c>
      <c r="H61" s="23">
        <f t="shared" si="12"/>
        <v>10.499999999999993</v>
      </c>
      <c r="I61" s="17" t="s">
        <v>694</v>
      </c>
      <c r="J61" s="46" t="s">
        <v>14</v>
      </c>
      <c r="K61" s="47" t="s">
        <v>504</v>
      </c>
      <c r="L61" s="46" t="s">
        <v>504</v>
      </c>
      <c r="M61" s="48" t="str">
        <f t="shared" si="13"/>
        <v>ALL,M</v>
      </c>
    </row>
    <row r="62" spans="1:13" ht="17" thickBot="1" x14ac:dyDescent="0.25">
      <c r="A62" s="19">
        <v>3.4432870370370368E-3</v>
      </c>
      <c r="B62" s="20">
        <v>3.4606481481481485E-3</v>
      </c>
      <c r="C62" s="72">
        <f t="shared" si="7"/>
        <v>264</v>
      </c>
      <c r="D62" s="72">
        <f t="shared" si="8"/>
        <v>265.5</v>
      </c>
      <c r="E62" s="72">
        <f t="shared" si="9"/>
        <v>1.5</v>
      </c>
      <c r="F62" s="23">
        <f t="shared" si="10"/>
        <v>264</v>
      </c>
      <c r="G62" s="20">
        <f t="shared" si="11"/>
        <v>3.0092592592593278E-5</v>
      </c>
      <c r="H62" s="23">
        <f t="shared" si="12"/>
        <v>2.6000000000000592</v>
      </c>
      <c r="I62" s="17" t="s">
        <v>695</v>
      </c>
      <c r="J62" s="46" t="s">
        <v>494</v>
      </c>
      <c r="K62" s="47" t="s">
        <v>479</v>
      </c>
      <c r="L62" s="46" t="s">
        <v>498</v>
      </c>
      <c r="M62" s="48" t="str">
        <f t="shared" si="13"/>
        <v>X,C</v>
      </c>
    </row>
    <row r="63" spans="1:13" ht="17" thickBot="1" x14ac:dyDescent="0.25">
      <c r="A63" s="19">
        <v>3.4733796296296301E-3</v>
      </c>
      <c r="B63" s="20">
        <v>3.5115740740740736E-3</v>
      </c>
      <c r="C63" s="72">
        <f t="shared" si="7"/>
        <v>266.60000000000002</v>
      </c>
      <c r="D63" s="72">
        <f t="shared" si="8"/>
        <v>269.89999999999998</v>
      </c>
      <c r="E63" s="72">
        <f t="shared" si="9"/>
        <v>3.2999999999999545</v>
      </c>
      <c r="F63" s="23">
        <f t="shared" si="10"/>
        <v>266.60000000000002</v>
      </c>
      <c r="G63" s="20">
        <f t="shared" si="11"/>
        <v>3.8194444444443563E-5</v>
      </c>
      <c r="H63" s="23">
        <f t="shared" si="12"/>
        <v>3.2999999999999239</v>
      </c>
      <c r="I63" s="17" t="s">
        <v>696</v>
      </c>
      <c r="J63" s="46" t="s">
        <v>493</v>
      </c>
      <c r="K63" s="47" t="s">
        <v>462</v>
      </c>
      <c r="L63" s="46" t="s">
        <v>497</v>
      </c>
      <c r="M63" s="48" t="str">
        <f t="shared" si="13"/>
        <v>Y,I</v>
      </c>
    </row>
    <row r="64" spans="1:13" ht="17" thickBot="1" x14ac:dyDescent="0.25">
      <c r="A64" s="19">
        <v>3.5115740740740736E-3</v>
      </c>
      <c r="B64" s="20">
        <v>3.530092592592592E-3</v>
      </c>
      <c r="C64" s="72">
        <f t="shared" si="7"/>
        <v>269.89999999999998</v>
      </c>
      <c r="D64" s="72">
        <f t="shared" si="8"/>
        <v>271.49999999999994</v>
      </c>
      <c r="E64" s="72">
        <f t="shared" si="9"/>
        <v>1.5999999999999659</v>
      </c>
      <c r="F64" s="23">
        <f t="shared" si="10"/>
        <v>269.89999999999998</v>
      </c>
      <c r="G64" s="20">
        <f t="shared" si="11"/>
        <v>2.7777777777778477E-5</v>
      </c>
      <c r="H64" s="23">
        <f t="shared" si="12"/>
        <v>2.4000000000000603</v>
      </c>
      <c r="I64" s="17" t="s">
        <v>697</v>
      </c>
      <c r="J64" s="46" t="s">
        <v>494</v>
      </c>
      <c r="K64" s="47" t="s">
        <v>460</v>
      </c>
      <c r="L64" s="46" t="s">
        <v>497</v>
      </c>
      <c r="M64" s="48" t="str">
        <f t="shared" si="13"/>
        <v>X,I</v>
      </c>
    </row>
    <row r="65" spans="1:13" ht="17" thickBot="1" x14ac:dyDescent="0.25">
      <c r="A65" s="19">
        <v>3.5393518518518521E-3</v>
      </c>
      <c r="B65" s="20">
        <v>3.7037037037037034E-3</v>
      </c>
      <c r="C65" s="72">
        <f t="shared" si="7"/>
        <v>272.3</v>
      </c>
      <c r="D65" s="72">
        <f t="shared" si="8"/>
        <v>286.5</v>
      </c>
      <c r="E65" s="72">
        <f t="shared" si="9"/>
        <v>14.199999999999989</v>
      </c>
      <c r="F65" s="23">
        <f t="shared" si="10"/>
        <v>272.3</v>
      </c>
      <c r="G65" s="20">
        <f t="shared" si="11"/>
        <v>1.8287037037037013E-4</v>
      </c>
      <c r="H65" s="23">
        <f t="shared" si="12"/>
        <v>15.799999999999979</v>
      </c>
      <c r="I65" s="17" t="s">
        <v>698</v>
      </c>
      <c r="J65" s="46" t="s">
        <v>14</v>
      </c>
      <c r="K65" s="47" t="s">
        <v>504</v>
      </c>
      <c r="L65" s="46" t="s">
        <v>504</v>
      </c>
      <c r="M65" s="48" t="str">
        <f t="shared" si="13"/>
        <v>ALL,M</v>
      </c>
    </row>
    <row r="66" spans="1:13" ht="17" thickBot="1" x14ac:dyDescent="0.25">
      <c r="A66" s="19">
        <v>3.7222222222222223E-3</v>
      </c>
      <c r="B66" s="20">
        <v>3.7268518518518514E-3</v>
      </c>
      <c r="C66" s="72">
        <f t="shared" ref="C66:C97" si="14">SUM(A66*86400)-33.5</f>
        <v>288.10000000000002</v>
      </c>
      <c r="D66" s="72">
        <f t="shared" ref="D66:D97" si="15">SUM(B66*86400-33.5)</f>
        <v>288.49999999999994</v>
      </c>
      <c r="E66" s="72">
        <f t="shared" ref="E66:E97" si="16">SUM(D66-C66)</f>
        <v>0.39999999999992042</v>
      </c>
      <c r="F66" s="23">
        <f t="shared" ref="F66:F97" si="17">SUM(A66*86400)-33.5</f>
        <v>288.10000000000002</v>
      </c>
      <c r="G66" s="20">
        <f t="shared" ref="G66:G97" si="18">SUM(A67-A66)</f>
        <v>4.6296296296291679E-6</v>
      </c>
      <c r="H66" s="23">
        <f t="shared" ref="H66:H97" si="19">SUM(G66*86400)</f>
        <v>0.39999999999996011</v>
      </c>
      <c r="I66" s="17" t="s">
        <v>699</v>
      </c>
      <c r="J66" s="46" t="s">
        <v>495</v>
      </c>
      <c r="K66" s="47"/>
      <c r="L66" s="46"/>
      <c r="M66" s="48" t="str">
        <f t="shared" ref="M66:M97" si="20">CONCATENATE(J66,",", L66)</f>
        <v>Z,</v>
      </c>
    </row>
    <row r="67" spans="1:13" ht="17" thickBot="1" x14ac:dyDescent="0.25">
      <c r="A67" s="19">
        <v>3.7268518518518514E-3</v>
      </c>
      <c r="B67" s="20">
        <v>3.7731481481481483E-3</v>
      </c>
      <c r="C67" s="72">
        <f t="shared" si="14"/>
        <v>288.49999999999994</v>
      </c>
      <c r="D67" s="72">
        <f t="shared" si="15"/>
        <v>292.5</v>
      </c>
      <c r="E67" s="72">
        <f t="shared" si="16"/>
        <v>4.0000000000000568</v>
      </c>
      <c r="F67" s="23">
        <f t="shared" si="17"/>
        <v>288.49999999999994</v>
      </c>
      <c r="G67" s="20">
        <f t="shared" si="18"/>
        <v>1.064814814814817E-4</v>
      </c>
      <c r="H67" s="23">
        <f t="shared" si="19"/>
        <v>9.2000000000000188</v>
      </c>
      <c r="I67" s="17" t="s">
        <v>700</v>
      </c>
      <c r="J67" s="46" t="s">
        <v>127</v>
      </c>
      <c r="K67" s="47" t="s">
        <v>482</v>
      </c>
      <c r="L67" s="46" t="s">
        <v>498</v>
      </c>
      <c r="M67" s="48" t="str">
        <f t="shared" si="20"/>
        <v>V,C</v>
      </c>
    </row>
    <row r="68" spans="1:13" ht="17" thickBot="1" x14ac:dyDescent="0.25">
      <c r="A68" s="19">
        <v>3.8333333333333331E-3</v>
      </c>
      <c r="B68" s="20">
        <v>3.8506944444444443E-3</v>
      </c>
      <c r="C68" s="72">
        <f t="shared" si="14"/>
        <v>297.7</v>
      </c>
      <c r="D68" s="72">
        <f t="shared" si="15"/>
        <v>299.2</v>
      </c>
      <c r="E68" s="72">
        <f t="shared" si="16"/>
        <v>1.5</v>
      </c>
      <c r="F68" s="23">
        <f t="shared" si="17"/>
        <v>297.7</v>
      </c>
      <c r="G68" s="20">
        <f t="shared" si="18"/>
        <v>1.7361111111111223E-5</v>
      </c>
      <c r="H68" s="23">
        <f t="shared" si="19"/>
        <v>1.5000000000000098</v>
      </c>
      <c r="I68" s="17" t="s">
        <v>701</v>
      </c>
      <c r="J68" s="46" t="s">
        <v>493</v>
      </c>
      <c r="K68" s="47" t="s">
        <v>479</v>
      </c>
      <c r="L68" s="46" t="s">
        <v>498</v>
      </c>
      <c r="M68" s="48" t="str">
        <f t="shared" si="20"/>
        <v>Y,C</v>
      </c>
    </row>
    <row r="69" spans="1:13" ht="17" thickBot="1" x14ac:dyDescent="0.25">
      <c r="A69" s="19">
        <v>3.8506944444444443E-3</v>
      </c>
      <c r="B69" s="20">
        <v>3.9027777777777776E-3</v>
      </c>
      <c r="C69" s="72">
        <f t="shared" si="14"/>
        <v>299.2</v>
      </c>
      <c r="D69" s="72">
        <f t="shared" si="15"/>
        <v>303.7</v>
      </c>
      <c r="E69" s="72">
        <f t="shared" si="16"/>
        <v>4.5</v>
      </c>
      <c r="F69" s="23">
        <f t="shared" si="17"/>
        <v>299.2</v>
      </c>
      <c r="G69" s="20">
        <f t="shared" si="18"/>
        <v>5.2083333333333235E-5</v>
      </c>
      <c r="H69" s="23">
        <f t="shared" si="19"/>
        <v>4.4999999999999911</v>
      </c>
      <c r="I69" s="17" t="s">
        <v>702</v>
      </c>
      <c r="J69" s="46" t="s">
        <v>127</v>
      </c>
      <c r="K69" s="47" t="s">
        <v>462</v>
      </c>
      <c r="L69" s="46" t="s">
        <v>497</v>
      </c>
      <c r="M69" s="48" t="str">
        <f t="shared" si="20"/>
        <v>V,I</v>
      </c>
    </row>
    <row r="70" spans="1:13" ht="17" thickBot="1" x14ac:dyDescent="0.25">
      <c r="A70" s="19">
        <v>3.9027777777777776E-3</v>
      </c>
      <c r="B70" s="20">
        <v>3.9189814814814816E-3</v>
      </c>
      <c r="C70" s="72">
        <f t="shared" si="14"/>
        <v>303.7</v>
      </c>
      <c r="D70" s="72">
        <f t="shared" si="15"/>
        <v>305.10000000000002</v>
      </c>
      <c r="E70" s="72">
        <f t="shared" si="16"/>
        <v>1.4000000000000341</v>
      </c>
      <c r="F70" s="23">
        <f t="shared" si="17"/>
        <v>303.7</v>
      </c>
      <c r="G70" s="20">
        <f t="shared" si="18"/>
        <v>1.6203703703704039E-5</v>
      </c>
      <c r="H70" s="23">
        <f t="shared" si="19"/>
        <v>1.400000000000029</v>
      </c>
      <c r="I70" s="17" t="s">
        <v>25</v>
      </c>
      <c r="J70" s="46" t="s">
        <v>493</v>
      </c>
      <c r="K70" s="47" t="s">
        <v>467</v>
      </c>
      <c r="L70" s="46" t="s">
        <v>499</v>
      </c>
      <c r="M70" s="48" t="str">
        <f t="shared" si="20"/>
        <v>Y,R</v>
      </c>
    </row>
    <row r="71" spans="1:13" ht="17" thickBot="1" x14ac:dyDescent="0.25">
      <c r="A71" s="19">
        <v>3.9189814814814816E-3</v>
      </c>
      <c r="B71" s="20">
        <v>3.9629629629629633E-3</v>
      </c>
      <c r="C71" s="72">
        <f t="shared" si="14"/>
        <v>305.10000000000002</v>
      </c>
      <c r="D71" s="72">
        <f t="shared" si="15"/>
        <v>308.90000000000003</v>
      </c>
      <c r="E71" s="72">
        <f t="shared" si="16"/>
        <v>3.8000000000000114</v>
      </c>
      <c r="F71" s="23">
        <f t="shared" si="17"/>
        <v>305.10000000000002</v>
      </c>
      <c r="G71" s="20">
        <f t="shared" si="18"/>
        <v>4.3981481481481649E-5</v>
      </c>
      <c r="H71" s="23">
        <f t="shared" si="19"/>
        <v>3.8000000000000145</v>
      </c>
      <c r="I71" s="17" t="s">
        <v>703</v>
      </c>
      <c r="J71" s="46" t="s">
        <v>127</v>
      </c>
      <c r="K71" s="47" t="s">
        <v>504</v>
      </c>
      <c r="L71" s="46" t="s">
        <v>504</v>
      </c>
      <c r="M71" s="48" t="str">
        <f t="shared" si="20"/>
        <v>V,M</v>
      </c>
    </row>
    <row r="72" spans="1:13" ht="17" thickBot="1" x14ac:dyDescent="0.25">
      <c r="A72" s="19">
        <v>3.9629629629629633E-3</v>
      </c>
      <c r="B72" s="20">
        <v>4.1979166666666666E-3</v>
      </c>
      <c r="C72" s="72">
        <f t="shared" si="14"/>
        <v>308.90000000000003</v>
      </c>
      <c r="D72" s="72">
        <f t="shared" si="15"/>
        <v>329.2</v>
      </c>
      <c r="E72" s="72">
        <f t="shared" si="16"/>
        <v>20.299999999999955</v>
      </c>
      <c r="F72" s="23">
        <f t="shared" si="17"/>
        <v>308.90000000000003</v>
      </c>
      <c r="G72" s="20">
        <f t="shared" si="18"/>
        <v>2.3495370370370337E-4</v>
      </c>
      <c r="H72" s="23">
        <f t="shared" si="19"/>
        <v>20.299999999999972</v>
      </c>
      <c r="I72" s="17" t="s">
        <v>704</v>
      </c>
      <c r="J72" s="46" t="s">
        <v>14</v>
      </c>
      <c r="K72" s="47" t="s">
        <v>504</v>
      </c>
      <c r="L72" s="46" t="s">
        <v>504</v>
      </c>
      <c r="M72" s="48" t="str">
        <f t="shared" si="20"/>
        <v>ALL,M</v>
      </c>
    </row>
    <row r="73" spans="1:13" ht="17" thickBot="1" x14ac:dyDescent="0.25">
      <c r="A73" s="19">
        <v>4.1979166666666666E-3</v>
      </c>
      <c r="B73" s="20">
        <v>4.2245370370370371E-3</v>
      </c>
      <c r="C73" s="72">
        <f t="shared" si="14"/>
        <v>329.2</v>
      </c>
      <c r="D73" s="72">
        <f t="shared" si="15"/>
        <v>331.5</v>
      </c>
      <c r="E73" s="72">
        <f t="shared" si="16"/>
        <v>2.3000000000000114</v>
      </c>
      <c r="F73" s="23">
        <f t="shared" si="17"/>
        <v>329.2</v>
      </c>
      <c r="G73" s="20">
        <f t="shared" si="18"/>
        <v>2.6620370370370426E-5</v>
      </c>
      <c r="H73" s="23">
        <f t="shared" si="19"/>
        <v>2.3000000000000047</v>
      </c>
      <c r="I73" s="17" t="s">
        <v>572</v>
      </c>
      <c r="J73" s="46" t="s">
        <v>14</v>
      </c>
      <c r="K73" s="47" t="s">
        <v>9</v>
      </c>
      <c r="L73" s="46" t="s">
        <v>491</v>
      </c>
      <c r="M73" s="48" t="str">
        <f t="shared" si="20"/>
        <v>ALL,P</v>
      </c>
    </row>
    <row r="74" spans="1:13" ht="17" thickBot="1" x14ac:dyDescent="0.25">
      <c r="A74" s="19">
        <v>4.2245370370370371E-3</v>
      </c>
      <c r="B74" s="20">
        <v>4.2476851851851851E-3</v>
      </c>
      <c r="C74" s="72">
        <f t="shared" si="14"/>
        <v>331.5</v>
      </c>
      <c r="D74" s="72">
        <f t="shared" si="15"/>
        <v>333.5</v>
      </c>
      <c r="E74" s="72">
        <f t="shared" si="16"/>
        <v>2</v>
      </c>
      <c r="F74" s="23">
        <f t="shared" si="17"/>
        <v>331.5</v>
      </c>
      <c r="G74" s="20">
        <f t="shared" si="18"/>
        <v>2.3148148148148008E-5</v>
      </c>
      <c r="H74" s="23">
        <f t="shared" si="19"/>
        <v>1.999999999999988</v>
      </c>
      <c r="I74" s="17" t="s">
        <v>705</v>
      </c>
      <c r="J74" s="46" t="s">
        <v>127</v>
      </c>
      <c r="K74" s="47" t="s">
        <v>479</v>
      </c>
      <c r="L74" s="46" t="s">
        <v>498</v>
      </c>
      <c r="M74" s="48" t="str">
        <f t="shared" si="20"/>
        <v>V,C</v>
      </c>
    </row>
    <row r="75" spans="1:13" ht="17" thickBot="1" x14ac:dyDescent="0.25">
      <c r="A75" s="19">
        <v>4.2476851851851851E-3</v>
      </c>
      <c r="B75" s="20">
        <v>4.2974537037037035E-3</v>
      </c>
      <c r="C75" s="72">
        <f t="shared" si="14"/>
        <v>333.5</v>
      </c>
      <c r="D75" s="72">
        <f t="shared" si="15"/>
        <v>337.79999999999995</v>
      </c>
      <c r="E75" s="72">
        <f t="shared" si="16"/>
        <v>4.2999999999999545</v>
      </c>
      <c r="F75" s="23">
        <f t="shared" si="17"/>
        <v>333.5</v>
      </c>
      <c r="G75" s="20">
        <f t="shared" si="18"/>
        <v>4.9768518518518434E-5</v>
      </c>
      <c r="H75" s="23">
        <f t="shared" si="19"/>
        <v>4.2999999999999927</v>
      </c>
      <c r="I75" s="17" t="s">
        <v>706</v>
      </c>
      <c r="J75" s="46" t="s">
        <v>493</v>
      </c>
      <c r="K75" s="47" t="s">
        <v>479</v>
      </c>
      <c r="L75" s="46" t="s">
        <v>498</v>
      </c>
      <c r="M75" s="48" t="str">
        <f t="shared" si="20"/>
        <v>Y,C</v>
      </c>
    </row>
    <row r="76" spans="1:13" ht="17" thickBot="1" x14ac:dyDescent="0.25">
      <c r="A76" s="19">
        <v>4.2974537037037035E-3</v>
      </c>
      <c r="B76" s="20">
        <v>4.31712962962963E-3</v>
      </c>
      <c r="C76" s="72">
        <f t="shared" si="14"/>
        <v>337.79999999999995</v>
      </c>
      <c r="D76" s="72">
        <f t="shared" si="15"/>
        <v>339.50000000000006</v>
      </c>
      <c r="E76" s="72">
        <f t="shared" si="16"/>
        <v>1.7000000000001023</v>
      </c>
      <c r="F76" s="23">
        <f t="shared" si="17"/>
        <v>337.79999999999995</v>
      </c>
      <c r="G76" s="20">
        <f t="shared" si="18"/>
        <v>1.9675925925926457E-5</v>
      </c>
      <c r="H76" s="23">
        <f t="shared" si="19"/>
        <v>1.7000000000000459</v>
      </c>
      <c r="I76" s="17" t="s">
        <v>707</v>
      </c>
      <c r="J76" s="46" t="s">
        <v>127</v>
      </c>
      <c r="K76" s="47" t="s">
        <v>462</v>
      </c>
      <c r="L76" s="46" t="s">
        <v>497</v>
      </c>
      <c r="M76" s="48" t="str">
        <f t="shared" si="20"/>
        <v>V,I</v>
      </c>
    </row>
    <row r="77" spans="1:13" ht="17" thickBot="1" x14ac:dyDescent="0.25">
      <c r="A77" s="19">
        <v>4.31712962962963E-3</v>
      </c>
      <c r="B77" s="20">
        <v>4.3518518518518515E-3</v>
      </c>
      <c r="C77" s="72">
        <f t="shared" si="14"/>
        <v>339.50000000000006</v>
      </c>
      <c r="D77" s="72">
        <f t="shared" si="15"/>
        <v>342.5</v>
      </c>
      <c r="E77" s="72">
        <f t="shared" si="16"/>
        <v>2.9999999999999432</v>
      </c>
      <c r="F77" s="23">
        <f t="shared" si="17"/>
        <v>339.50000000000006</v>
      </c>
      <c r="G77" s="20">
        <f t="shared" si="18"/>
        <v>3.8194444444443997E-5</v>
      </c>
      <c r="H77" s="23">
        <f t="shared" si="19"/>
        <v>3.2999999999999612</v>
      </c>
      <c r="I77" s="17" t="s">
        <v>708</v>
      </c>
      <c r="J77" s="46" t="s">
        <v>493</v>
      </c>
      <c r="K77" s="47" t="s">
        <v>467</v>
      </c>
      <c r="L77" s="46" t="s">
        <v>499</v>
      </c>
      <c r="M77" s="48" t="str">
        <f t="shared" si="20"/>
        <v>Y,R</v>
      </c>
    </row>
    <row r="78" spans="1:13" ht="17" thickBot="1" x14ac:dyDescent="0.25">
      <c r="A78" s="19">
        <v>4.355324074074074E-3</v>
      </c>
      <c r="B78" s="20">
        <v>4.3749999999999995E-3</v>
      </c>
      <c r="C78" s="72">
        <f t="shared" si="14"/>
        <v>342.8</v>
      </c>
      <c r="D78" s="72">
        <f t="shared" si="15"/>
        <v>344.49999999999994</v>
      </c>
      <c r="E78" s="72">
        <f t="shared" si="16"/>
        <v>1.6999999999999318</v>
      </c>
      <c r="F78" s="23">
        <f t="shared" si="17"/>
        <v>342.8</v>
      </c>
      <c r="G78" s="20">
        <f t="shared" si="18"/>
        <v>1.967592592592559E-5</v>
      </c>
      <c r="H78" s="23">
        <f t="shared" si="19"/>
        <v>1.6999999999999709</v>
      </c>
      <c r="I78" s="17" t="s">
        <v>709</v>
      </c>
      <c r="J78" s="46" t="s">
        <v>127</v>
      </c>
      <c r="K78" s="47" t="s">
        <v>479</v>
      </c>
      <c r="L78" s="46" t="s">
        <v>498</v>
      </c>
      <c r="M78" s="48" t="str">
        <f t="shared" si="20"/>
        <v>V,C</v>
      </c>
    </row>
    <row r="79" spans="1:13" ht="17" thickBot="1" x14ac:dyDescent="0.25">
      <c r="A79" s="19">
        <v>4.3749999999999995E-3</v>
      </c>
      <c r="B79" s="20">
        <v>4.3981481481481484E-3</v>
      </c>
      <c r="C79" s="72">
        <f t="shared" si="14"/>
        <v>344.49999999999994</v>
      </c>
      <c r="D79" s="72">
        <f t="shared" si="15"/>
        <v>346.5</v>
      </c>
      <c r="E79" s="72">
        <f t="shared" si="16"/>
        <v>2.0000000000000568</v>
      </c>
      <c r="F79" s="23">
        <f t="shared" si="17"/>
        <v>344.49999999999994</v>
      </c>
      <c r="G79" s="20">
        <f t="shared" si="18"/>
        <v>2.3148148148148875E-5</v>
      </c>
      <c r="H79" s="23">
        <f t="shared" si="19"/>
        <v>2.0000000000000631</v>
      </c>
      <c r="I79" s="17" t="s">
        <v>710</v>
      </c>
      <c r="J79" s="46" t="s">
        <v>493</v>
      </c>
      <c r="K79" s="47" t="s">
        <v>9</v>
      </c>
      <c r="L79" s="46" t="s">
        <v>491</v>
      </c>
      <c r="M79" s="48" t="str">
        <f t="shared" si="20"/>
        <v>Y,P</v>
      </c>
    </row>
    <row r="80" spans="1:13" ht="17" thickBot="1" x14ac:dyDescent="0.25">
      <c r="A80" s="19">
        <v>4.3981481481481484E-3</v>
      </c>
      <c r="B80" s="20">
        <v>4.4212962962962956E-3</v>
      </c>
      <c r="C80" s="72">
        <f t="shared" si="14"/>
        <v>346.5</v>
      </c>
      <c r="D80" s="72">
        <f t="shared" si="15"/>
        <v>348.49999999999994</v>
      </c>
      <c r="E80" s="72">
        <f t="shared" si="16"/>
        <v>1.9999999999999432</v>
      </c>
      <c r="F80" s="23">
        <f t="shared" si="17"/>
        <v>346.5</v>
      </c>
      <c r="G80" s="20">
        <f t="shared" si="18"/>
        <v>2.3148148148147141E-5</v>
      </c>
      <c r="H80" s="23">
        <f t="shared" si="19"/>
        <v>1.999999999999913</v>
      </c>
      <c r="I80" s="17" t="s">
        <v>572</v>
      </c>
      <c r="J80" s="46" t="s">
        <v>14</v>
      </c>
      <c r="K80" s="47" t="s">
        <v>9</v>
      </c>
      <c r="L80" s="46" t="s">
        <v>491</v>
      </c>
      <c r="M80" s="48" t="str">
        <f t="shared" si="20"/>
        <v>ALL,P</v>
      </c>
    </row>
    <row r="81" spans="1:13" ht="17" thickBot="1" x14ac:dyDescent="0.25">
      <c r="A81" s="19">
        <v>4.4212962962962956E-3</v>
      </c>
      <c r="B81" s="20">
        <v>4.4444444444444444E-3</v>
      </c>
      <c r="C81" s="72">
        <f t="shared" si="14"/>
        <v>348.49999999999994</v>
      </c>
      <c r="D81" s="72">
        <f t="shared" si="15"/>
        <v>350.5</v>
      </c>
      <c r="E81" s="72">
        <f t="shared" si="16"/>
        <v>2.0000000000000568</v>
      </c>
      <c r="F81" s="23">
        <f t="shared" si="17"/>
        <v>348.49999999999994</v>
      </c>
      <c r="G81" s="20">
        <f t="shared" si="18"/>
        <v>2.7777777777778477E-5</v>
      </c>
      <c r="H81" s="23">
        <f t="shared" si="19"/>
        <v>2.4000000000000603</v>
      </c>
      <c r="I81" s="17" t="s">
        <v>711</v>
      </c>
      <c r="J81" s="46" t="s">
        <v>495</v>
      </c>
      <c r="K81" s="47" t="s">
        <v>9</v>
      </c>
      <c r="L81" s="46" t="s">
        <v>491</v>
      </c>
      <c r="M81" s="48" t="str">
        <f t="shared" si="20"/>
        <v>Z,P</v>
      </c>
    </row>
    <row r="82" spans="1:13" ht="17" thickBot="1" x14ac:dyDescent="0.25">
      <c r="A82" s="19">
        <v>4.449074074074074E-3</v>
      </c>
      <c r="B82" s="20">
        <v>4.6296296296296302E-3</v>
      </c>
      <c r="C82" s="72">
        <f t="shared" si="14"/>
        <v>350.9</v>
      </c>
      <c r="D82" s="72">
        <f t="shared" si="15"/>
        <v>366.50000000000006</v>
      </c>
      <c r="E82" s="72">
        <f t="shared" si="16"/>
        <v>15.60000000000008</v>
      </c>
      <c r="F82" s="23">
        <f t="shared" si="17"/>
        <v>350.9</v>
      </c>
      <c r="G82" s="20">
        <f t="shared" si="18"/>
        <v>1.805555555555562E-4</v>
      </c>
      <c r="H82" s="23">
        <f t="shared" si="19"/>
        <v>15.600000000000055</v>
      </c>
      <c r="I82" s="17" t="s">
        <v>712</v>
      </c>
      <c r="J82" s="46" t="s">
        <v>495</v>
      </c>
      <c r="K82" s="47" t="s">
        <v>9</v>
      </c>
      <c r="L82" s="46" t="s">
        <v>491</v>
      </c>
      <c r="M82" s="48" t="str">
        <f t="shared" si="20"/>
        <v>Z,P</v>
      </c>
    </row>
    <row r="83" spans="1:13" ht="17" thickBot="1" x14ac:dyDescent="0.25">
      <c r="A83" s="19">
        <v>4.6296296296296302E-3</v>
      </c>
      <c r="B83" s="20">
        <v>4.6527777777777774E-3</v>
      </c>
      <c r="C83" s="72">
        <f t="shared" si="14"/>
        <v>366.50000000000006</v>
      </c>
      <c r="D83" s="72">
        <f t="shared" si="15"/>
        <v>368.49999999999994</v>
      </c>
      <c r="E83" s="72">
        <f t="shared" si="16"/>
        <v>1.9999999999998863</v>
      </c>
      <c r="F83" s="23">
        <f t="shared" si="17"/>
        <v>366.50000000000006</v>
      </c>
      <c r="G83" s="20">
        <f t="shared" si="18"/>
        <v>2.3148148148147141E-5</v>
      </c>
      <c r="H83" s="23">
        <f t="shared" si="19"/>
        <v>1.999999999999913</v>
      </c>
      <c r="I83" s="17" t="s">
        <v>713</v>
      </c>
      <c r="J83" s="46" t="s">
        <v>127</v>
      </c>
      <c r="K83" s="47" t="s">
        <v>9</v>
      </c>
      <c r="L83" s="46" t="s">
        <v>491</v>
      </c>
      <c r="M83" s="48" t="str">
        <f t="shared" si="20"/>
        <v>V,P</v>
      </c>
    </row>
    <row r="84" spans="1:13" ht="17" thickBot="1" x14ac:dyDescent="0.25">
      <c r="A84" s="19">
        <v>4.6527777777777774E-3</v>
      </c>
      <c r="B84" s="20">
        <v>4.7800925925925919E-3</v>
      </c>
      <c r="C84" s="72">
        <f t="shared" si="14"/>
        <v>368.49999999999994</v>
      </c>
      <c r="D84" s="72">
        <f t="shared" si="15"/>
        <v>379.49999999999994</v>
      </c>
      <c r="E84" s="72">
        <f t="shared" si="16"/>
        <v>11</v>
      </c>
      <c r="F84" s="23">
        <f t="shared" si="17"/>
        <v>368.49999999999994</v>
      </c>
      <c r="G84" s="20">
        <f t="shared" si="18"/>
        <v>1.3078703703703776E-4</v>
      </c>
      <c r="H84" s="23">
        <f t="shared" si="19"/>
        <v>11.300000000000063</v>
      </c>
      <c r="I84" s="17" t="s">
        <v>714</v>
      </c>
      <c r="J84" s="46" t="s">
        <v>495</v>
      </c>
      <c r="K84" s="47" t="s">
        <v>9</v>
      </c>
      <c r="L84" s="46" t="s">
        <v>491</v>
      </c>
      <c r="M84" s="48" t="str">
        <f t="shared" si="20"/>
        <v>Z,P</v>
      </c>
    </row>
    <row r="85" spans="1:13" ht="17" thickBot="1" x14ac:dyDescent="0.25">
      <c r="A85" s="19">
        <v>4.7835648148148151E-3</v>
      </c>
      <c r="B85" s="20">
        <v>4.8298611111111112E-3</v>
      </c>
      <c r="C85" s="72">
        <f t="shared" si="14"/>
        <v>379.8</v>
      </c>
      <c r="D85" s="72">
        <f t="shared" si="15"/>
        <v>383.8</v>
      </c>
      <c r="E85" s="72">
        <f t="shared" si="16"/>
        <v>4</v>
      </c>
      <c r="F85" s="23">
        <f t="shared" si="17"/>
        <v>379.8</v>
      </c>
      <c r="G85" s="20">
        <f t="shared" si="18"/>
        <v>4.6296296296296016E-5</v>
      </c>
      <c r="H85" s="23">
        <f t="shared" si="19"/>
        <v>3.999999999999976</v>
      </c>
      <c r="I85" s="17" t="s">
        <v>715</v>
      </c>
      <c r="J85" s="46" t="s">
        <v>127</v>
      </c>
      <c r="K85" s="47" t="s">
        <v>479</v>
      </c>
      <c r="L85" s="46" t="s">
        <v>498</v>
      </c>
      <c r="M85" s="48" t="str">
        <f t="shared" si="20"/>
        <v>V,C</v>
      </c>
    </row>
    <row r="86" spans="1:13" ht="17" thickBot="1" x14ac:dyDescent="0.25">
      <c r="A86" s="19">
        <v>4.8298611111111112E-3</v>
      </c>
      <c r="B86" s="20">
        <v>4.8495370370370368E-3</v>
      </c>
      <c r="C86" s="72">
        <f t="shared" si="14"/>
        <v>383.8</v>
      </c>
      <c r="D86" s="72">
        <f t="shared" si="15"/>
        <v>385.5</v>
      </c>
      <c r="E86" s="72">
        <f t="shared" si="16"/>
        <v>1.6999999999999886</v>
      </c>
      <c r="F86" s="23">
        <f t="shared" si="17"/>
        <v>383.8</v>
      </c>
      <c r="G86" s="20">
        <f t="shared" si="18"/>
        <v>2.0833333333333641E-5</v>
      </c>
      <c r="H86" s="23">
        <f t="shared" si="19"/>
        <v>1.8000000000000265</v>
      </c>
      <c r="I86" s="17" t="s">
        <v>672</v>
      </c>
      <c r="J86" s="46" t="s">
        <v>494</v>
      </c>
      <c r="K86" s="47"/>
      <c r="L86" s="46"/>
      <c r="M86" s="48" t="str">
        <f t="shared" si="20"/>
        <v>X,</v>
      </c>
    </row>
    <row r="87" spans="1:13" ht="17" thickBot="1" x14ac:dyDescent="0.25">
      <c r="A87" s="19">
        <v>4.8506944444444448E-3</v>
      </c>
      <c r="B87" s="20">
        <v>4.9004629629629632E-3</v>
      </c>
      <c r="C87" s="72">
        <f t="shared" si="14"/>
        <v>385.6</v>
      </c>
      <c r="D87" s="72">
        <f t="shared" si="15"/>
        <v>389.90000000000003</v>
      </c>
      <c r="E87" s="72">
        <f t="shared" si="16"/>
        <v>4.3000000000000114</v>
      </c>
      <c r="F87" s="23">
        <f t="shared" si="17"/>
        <v>385.6</v>
      </c>
      <c r="G87" s="20">
        <f t="shared" si="18"/>
        <v>4.9768518518518434E-5</v>
      </c>
      <c r="H87" s="23">
        <f t="shared" si="19"/>
        <v>4.2999999999999927</v>
      </c>
      <c r="I87" s="17" t="s">
        <v>716</v>
      </c>
      <c r="J87" s="46" t="s">
        <v>493</v>
      </c>
      <c r="K87" s="47" t="s">
        <v>462</v>
      </c>
      <c r="L87" s="46" t="s">
        <v>497</v>
      </c>
      <c r="M87" s="48" t="str">
        <f t="shared" si="20"/>
        <v>Y,I</v>
      </c>
    </row>
    <row r="88" spans="1:13" ht="17" thickBot="1" x14ac:dyDescent="0.25">
      <c r="A88" s="19">
        <v>4.9004629629629632E-3</v>
      </c>
      <c r="B88" s="20">
        <v>4.9189814814814816E-3</v>
      </c>
      <c r="C88" s="72">
        <f t="shared" si="14"/>
        <v>389.90000000000003</v>
      </c>
      <c r="D88" s="72">
        <f t="shared" si="15"/>
        <v>391.5</v>
      </c>
      <c r="E88" s="72">
        <f t="shared" si="16"/>
        <v>1.5999999999999659</v>
      </c>
      <c r="F88" s="23">
        <f t="shared" si="17"/>
        <v>389.90000000000003</v>
      </c>
      <c r="G88" s="20">
        <f t="shared" si="18"/>
        <v>1.8518518518518406E-5</v>
      </c>
      <c r="H88" s="23">
        <f t="shared" si="19"/>
        <v>1.5999999999999903</v>
      </c>
      <c r="I88" s="17" t="s">
        <v>717</v>
      </c>
      <c r="J88" s="46" t="s">
        <v>127</v>
      </c>
      <c r="K88" s="47" t="s">
        <v>467</v>
      </c>
      <c r="L88" s="46" t="s">
        <v>499</v>
      </c>
      <c r="M88" s="48" t="str">
        <f t="shared" si="20"/>
        <v>V,R</v>
      </c>
    </row>
    <row r="89" spans="1:13" ht="17" thickBot="1" x14ac:dyDescent="0.25">
      <c r="A89" s="19">
        <v>4.9189814814814816E-3</v>
      </c>
      <c r="B89" s="20">
        <v>4.9305555555555552E-3</v>
      </c>
      <c r="C89" s="72">
        <f t="shared" si="14"/>
        <v>391.5</v>
      </c>
      <c r="D89" s="72">
        <f t="shared" si="15"/>
        <v>392.49999999999994</v>
      </c>
      <c r="E89" s="72">
        <f t="shared" si="16"/>
        <v>0.99999999999994316</v>
      </c>
      <c r="F89" s="23">
        <f t="shared" si="17"/>
        <v>391.5</v>
      </c>
      <c r="G89" s="20">
        <f t="shared" si="18"/>
        <v>1.6203703703703172E-5</v>
      </c>
      <c r="H89" s="23">
        <f t="shared" si="19"/>
        <v>1.3999999999999542</v>
      </c>
      <c r="I89" s="17" t="s">
        <v>718</v>
      </c>
      <c r="J89" s="46" t="s">
        <v>495</v>
      </c>
      <c r="K89" s="47" t="s">
        <v>467</v>
      </c>
      <c r="L89" s="46" t="s">
        <v>499</v>
      </c>
      <c r="M89" s="48" t="str">
        <f t="shared" si="20"/>
        <v>Z,R</v>
      </c>
    </row>
    <row r="90" spans="1:13" ht="17" thickBot="1" x14ac:dyDescent="0.25">
      <c r="A90" s="19">
        <v>4.9351851851851848E-3</v>
      </c>
      <c r="B90" s="20">
        <v>4.9537037037037041E-3</v>
      </c>
      <c r="C90" s="72">
        <f t="shared" si="14"/>
        <v>392.9</v>
      </c>
      <c r="D90" s="72">
        <f t="shared" si="15"/>
        <v>394.50000000000006</v>
      </c>
      <c r="E90" s="72">
        <f t="shared" si="16"/>
        <v>1.6000000000000796</v>
      </c>
      <c r="F90" s="23">
        <f t="shared" si="17"/>
        <v>392.9</v>
      </c>
      <c r="G90" s="20">
        <f t="shared" si="18"/>
        <v>1.8518518518519274E-5</v>
      </c>
      <c r="H90" s="23">
        <f t="shared" si="19"/>
        <v>1.6000000000000654</v>
      </c>
      <c r="I90" s="17" t="s">
        <v>719</v>
      </c>
      <c r="J90" s="46" t="s">
        <v>127</v>
      </c>
      <c r="K90" s="47" t="s">
        <v>462</v>
      </c>
      <c r="L90" s="46" t="s">
        <v>497</v>
      </c>
      <c r="M90" s="48" t="str">
        <f t="shared" si="20"/>
        <v>V,I</v>
      </c>
    </row>
    <row r="91" spans="1:13" ht="17" thickBot="1" x14ac:dyDescent="0.25">
      <c r="A91" s="19">
        <v>4.9537037037037041E-3</v>
      </c>
      <c r="B91" s="20">
        <v>5.0671296296296298E-3</v>
      </c>
      <c r="C91" s="72">
        <f t="shared" si="14"/>
        <v>394.50000000000006</v>
      </c>
      <c r="D91" s="72">
        <f t="shared" si="15"/>
        <v>404.3</v>
      </c>
      <c r="E91" s="72">
        <f t="shared" si="16"/>
        <v>9.7999999999999545</v>
      </c>
      <c r="F91" s="23">
        <f t="shared" si="17"/>
        <v>394.50000000000006</v>
      </c>
      <c r="G91" s="20">
        <f t="shared" si="18"/>
        <v>1.1342592592592567E-4</v>
      </c>
      <c r="H91" s="23">
        <f t="shared" si="19"/>
        <v>9.7999999999999776</v>
      </c>
      <c r="I91" s="17" t="s">
        <v>593</v>
      </c>
      <c r="J91" s="46" t="s">
        <v>127</v>
      </c>
      <c r="K91" s="47" t="s">
        <v>479</v>
      </c>
      <c r="L91" s="46" t="s">
        <v>498</v>
      </c>
      <c r="M91" s="48" t="str">
        <f t="shared" si="20"/>
        <v>V,C</v>
      </c>
    </row>
    <row r="92" spans="1:13" ht="17" thickBot="1" x14ac:dyDescent="0.25">
      <c r="A92" s="19">
        <v>5.0671296296296298E-3</v>
      </c>
      <c r="B92" s="20">
        <v>5.1886574074074075E-3</v>
      </c>
      <c r="C92" s="72">
        <f t="shared" si="14"/>
        <v>404.3</v>
      </c>
      <c r="D92" s="72">
        <f t="shared" si="15"/>
        <v>414.8</v>
      </c>
      <c r="E92" s="72">
        <f t="shared" si="16"/>
        <v>10.5</v>
      </c>
      <c r="F92" s="23">
        <f t="shared" si="17"/>
        <v>404.3</v>
      </c>
      <c r="G92" s="20">
        <f t="shared" si="18"/>
        <v>3.9467592592592592E-4</v>
      </c>
      <c r="H92" s="23">
        <f t="shared" si="19"/>
        <v>34.1</v>
      </c>
      <c r="I92" s="17" t="s">
        <v>720</v>
      </c>
      <c r="J92" s="46" t="s">
        <v>14</v>
      </c>
      <c r="K92" s="47" t="s">
        <v>504</v>
      </c>
      <c r="L92" s="46" t="s">
        <v>504</v>
      </c>
      <c r="M92" s="48" t="str">
        <f t="shared" si="20"/>
        <v>ALL,M</v>
      </c>
    </row>
    <row r="93" spans="1:13" ht="17" thickBot="1" x14ac:dyDescent="0.25">
      <c r="A93" s="19">
        <v>5.4618055555555557E-3</v>
      </c>
      <c r="B93" s="20">
        <v>5.5358796296296302E-3</v>
      </c>
      <c r="C93" s="72">
        <f t="shared" si="14"/>
        <v>438.40000000000003</v>
      </c>
      <c r="D93" s="72">
        <f t="shared" si="15"/>
        <v>444.80000000000007</v>
      </c>
      <c r="E93" s="72">
        <f t="shared" si="16"/>
        <v>6.4000000000000341</v>
      </c>
      <c r="F93" s="23">
        <f t="shared" si="17"/>
        <v>438.40000000000003</v>
      </c>
      <c r="G93" s="20">
        <f t="shared" si="18"/>
        <v>7.4074074074074493E-5</v>
      </c>
      <c r="H93" s="23">
        <f t="shared" si="19"/>
        <v>6.4000000000000359</v>
      </c>
      <c r="I93" s="17" t="s">
        <v>721</v>
      </c>
      <c r="J93" s="46" t="s">
        <v>494</v>
      </c>
      <c r="K93" s="47" t="s">
        <v>482</v>
      </c>
      <c r="L93" s="46" t="s">
        <v>498</v>
      </c>
      <c r="M93" s="48" t="str">
        <f t="shared" si="20"/>
        <v>X,C</v>
      </c>
    </row>
    <row r="94" spans="1:13" ht="17" thickBot="1" x14ac:dyDescent="0.25">
      <c r="A94" s="19">
        <v>5.5358796296296302E-3</v>
      </c>
      <c r="B94" s="20">
        <v>5.5601851851851845E-3</v>
      </c>
      <c r="C94" s="72">
        <f t="shared" si="14"/>
        <v>444.80000000000007</v>
      </c>
      <c r="D94" s="72">
        <f t="shared" si="15"/>
        <v>446.89999999999992</v>
      </c>
      <c r="E94" s="72">
        <f t="shared" si="16"/>
        <v>2.0999999999998522</v>
      </c>
      <c r="F94" s="23">
        <f t="shared" si="17"/>
        <v>444.80000000000007</v>
      </c>
      <c r="G94" s="20">
        <f t="shared" si="18"/>
        <v>2.4305555555554324E-5</v>
      </c>
      <c r="H94" s="23">
        <f t="shared" si="19"/>
        <v>2.0999999999998935</v>
      </c>
      <c r="I94" s="17" t="s">
        <v>193</v>
      </c>
      <c r="J94" s="46" t="s">
        <v>127</v>
      </c>
      <c r="K94" s="47" t="s">
        <v>460</v>
      </c>
      <c r="L94" s="46" t="s">
        <v>497</v>
      </c>
      <c r="M94" s="48" t="str">
        <f t="shared" si="20"/>
        <v>V,I</v>
      </c>
    </row>
    <row r="95" spans="1:13" ht="17" thickBot="1" x14ac:dyDescent="0.25">
      <c r="A95" s="19">
        <v>5.5601851851851845E-3</v>
      </c>
      <c r="B95" s="20">
        <v>5.5787037037037038E-3</v>
      </c>
      <c r="C95" s="72">
        <f t="shared" si="14"/>
        <v>446.89999999999992</v>
      </c>
      <c r="D95" s="72">
        <f t="shared" si="15"/>
        <v>448.5</v>
      </c>
      <c r="E95" s="72">
        <f t="shared" si="16"/>
        <v>1.6000000000000796</v>
      </c>
      <c r="F95" s="23">
        <f t="shared" si="17"/>
        <v>446.89999999999992</v>
      </c>
      <c r="G95" s="20">
        <f t="shared" si="18"/>
        <v>1.8518518518519274E-5</v>
      </c>
      <c r="H95" s="23">
        <f t="shared" si="19"/>
        <v>1.6000000000000654</v>
      </c>
      <c r="I95" s="17" t="s">
        <v>25</v>
      </c>
      <c r="J95" s="46" t="s">
        <v>493</v>
      </c>
      <c r="K95" s="47" t="s">
        <v>467</v>
      </c>
      <c r="L95" s="46" t="s">
        <v>499</v>
      </c>
      <c r="M95" s="48" t="str">
        <f t="shared" si="20"/>
        <v>Y,R</v>
      </c>
    </row>
    <row r="96" spans="1:13" ht="17" thickBot="1" x14ac:dyDescent="0.25">
      <c r="A96" s="19">
        <v>5.5787037037037038E-3</v>
      </c>
      <c r="B96" s="20">
        <v>5.9976851851851858E-3</v>
      </c>
      <c r="C96" s="72">
        <f t="shared" si="14"/>
        <v>448.5</v>
      </c>
      <c r="D96" s="72">
        <f t="shared" si="15"/>
        <v>484.70000000000005</v>
      </c>
      <c r="E96" s="72">
        <f t="shared" si="16"/>
        <v>36.200000000000045</v>
      </c>
      <c r="F96" s="23">
        <f t="shared" si="17"/>
        <v>448.5</v>
      </c>
      <c r="G96" s="20">
        <f t="shared" si="18"/>
        <v>4.1898148148148198E-4</v>
      </c>
      <c r="H96" s="23">
        <f t="shared" si="19"/>
        <v>36.200000000000045</v>
      </c>
      <c r="I96" s="17" t="s">
        <v>720</v>
      </c>
      <c r="J96" s="46" t="s">
        <v>14</v>
      </c>
      <c r="K96" s="47" t="s">
        <v>504</v>
      </c>
      <c r="L96" s="46" t="s">
        <v>504</v>
      </c>
      <c r="M96" s="48" t="str">
        <f t="shared" si="20"/>
        <v>ALL,M</v>
      </c>
    </row>
    <row r="97" spans="1:13" ht="17" thickBot="1" x14ac:dyDescent="0.25">
      <c r="A97" s="19">
        <v>5.9976851851851858E-3</v>
      </c>
      <c r="B97" s="20">
        <v>6.0347222222222217E-3</v>
      </c>
      <c r="C97" s="72">
        <f t="shared" si="14"/>
        <v>484.70000000000005</v>
      </c>
      <c r="D97" s="72">
        <f t="shared" si="15"/>
        <v>487.9</v>
      </c>
      <c r="E97" s="72">
        <f t="shared" si="16"/>
        <v>3.1999999999999318</v>
      </c>
      <c r="F97" s="23">
        <f t="shared" si="17"/>
        <v>484.70000000000005</v>
      </c>
      <c r="G97" s="20">
        <f t="shared" si="18"/>
        <v>3.7037037037035946E-5</v>
      </c>
      <c r="H97" s="23">
        <f t="shared" si="19"/>
        <v>3.1999999999999056</v>
      </c>
      <c r="I97" s="17" t="s">
        <v>722</v>
      </c>
      <c r="J97" s="46" t="s">
        <v>127</v>
      </c>
      <c r="K97" s="47" t="s">
        <v>479</v>
      </c>
      <c r="L97" s="46" t="s">
        <v>498</v>
      </c>
      <c r="M97" s="48" t="str">
        <f t="shared" si="20"/>
        <v>V,C</v>
      </c>
    </row>
    <row r="98" spans="1:13" ht="17" thickBot="1" x14ac:dyDescent="0.25">
      <c r="A98" s="19">
        <v>6.0347222222222217E-3</v>
      </c>
      <c r="B98" s="20">
        <v>6.1111111111111114E-3</v>
      </c>
      <c r="C98" s="72">
        <f t="shared" ref="C98:C129" si="21">SUM(A98*86400)-33.5</f>
        <v>487.9</v>
      </c>
      <c r="D98" s="72">
        <f t="shared" ref="D98:D129" si="22">SUM(B98*86400-33.5)</f>
        <v>494.5</v>
      </c>
      <c r="E98" s="72">
        <f t="shared" ref="E98:E129" si="23">SUM(D98-C98)</f>
        <v>6.6000000000000227</v>
      </c>
      <c r="F98" s="23">
        <f t="shared" ref="F98:F129" si="24">SUM(A98*86400)-33.5</f>
        <v>487.9</v>
      </c>
      <c r="G98" s="20">
        <f t="shared" ref="G98:G129" si="25">SUM(A99-A98)</f>
        <v>1.7129629629629786E-4</v>
      </c>
      <c r="H98" s="23">
        <f t="shared" ref="H98:H129" si="26">SUM(G98*86400)</f>
        <v>14.800000000000136</v>
      </c>
      <c r="I98" s="17" t="s">
        <v>723</v>
      </c>
      <c r="J98" s="46" t="s">
        <v>494</v>
      </c>
      <c r="K98" s="47" t="s">
        <v>479</v>
      </c>
      <c r="L98" s="46" t="s">
        <v>498</v>
      </c>
      <c r="M98" s="48" t="str">
        <f t="shared" ref="M98:M129" si="27">CONCATENATE(J98,",", L98)</f>
        <v>X,C</v>
      </c>
    </row>
    <row r="99" spans="1:13" ht="17" thickBot="1" x14ac:dyDescent="0.25">
      <c r="A99" s="19">
        <v>6.2060185185185196E-3</v>
      </c>
      <c r="B99" s="20">
        <v>6.2499999999999995E-3</v>
      </c>
      <c r="C99" s="72">
        <f t="shared" si="21"/>
        <v>502.70000000000005</v>
      </c>
      <c r="D99" s="72">
        <f t="shared" si="22"/>
        <v>506.5</v>
      </c>
      <c r="E99" s="72">
        <f t="shared" si="23"/>
        <v>3.7999999999999545</v>
      </c>
      <c r="F99" s="23">
        <f t="shared" si="24"/>
        <v>502.70000000000005</v>
      </c>
      <c r="G99" s="20">
        <f t="shared" si="25"/>
        <v>4.3981481481479914E-5</v>
      </c>
      <c r="H99" s="23">
        <f t="shared" si="26"/>
        <v>3.7999999999998648</v>
      </c>
      <c r="I99" s="17" t="s">
        <v>724</v>
      </c>
      <c r="J99" s="46" t="s">
        <v>493</v>
      </c>
      <c r="K99" s="47" t="s">
        <v>479</v>
      </c>
      <c r="L99" s="46" t="s">
        <v>498</v>
      </c>
      <c r="M99" s="48" t="str">
        <f t="shared" si="27"/>
        <v>Y,C</v>
      </c>
    </row>
    <row r="100" spans="1:13" ht="17" thickBot="1" x14ac:dyDescent="0.25">
      <c r="A100" s="19">
        <v>6.2499999999999995E-3</v>
      </c>
      <c r="B100" s="20">
        <v>6.2662037037037035E-3</v>
      </c>
      <c r="C100" s="72">
        <f t="shared" si="21"/>
        <v>506.5</v>
      </c>
      <c r="D100" s="72">
        <f t="shared" si="22"/>
        <v>507.9</v>
      </c>
      <c r="E100" s="72">
        <f t="shared" si="23"/>
        <v>1.3999999999999773</v>
      </c>
      <c r="F100" s="23">
        <f t="shared" si="24"/>
        <v>506.5</v>
      </c>
      <c r="G100" s="20">
        <f t="shared" si="25"/>
        <v>1.1574074074075305E-5</v>
      </c>
      <c r="H100" s="23">
        <f t="shared" si="26"/>
        <v>1.0000000000001064</v>
      </c>
      <c r="I100" s="17" t="s">
        <v>725</v>
      </c>
      <c r="J100" s="46" t="s">
        <v>494</v>
      </c>
      <c r="K100" s="47" t="s">
        <v>9</v>
      </c>
      <c r="L100" s="46" t="s">
        <v>491</v>
      </c>
      <c r="M100" s="48" t="str">
        <f t="shared" si="27"/>
        <v>X,P</v>
      </c>
    </row>
    <row r="101" spans="1:13" ht="17" thickBot="1" x14ac:dyDescent="0.25">
      <c r="A101" s="19">
        <v>6.2615740740740748E-3</v>
      </c>
      <c r="B101" s="20">
        <v>6.2986111111111116E-3</v>
      </c>
      <c r="C101" s="72">
        <f t="shared" si="21"/>
        <v>507.50000000000011</v>
      </c>
      <c r="D101" s="72">
        <f t="shared" si="22"/>
        <v>510.70000000000005</v>
      </c>
      <c r="E101" s="72">
        <f t="shared" si="23"/>
        <v>3.1999999999999318</v>
      </c>
      <c r="F101" s="23">
        <f t="shared" si="24"/>
        <v>507.50000000000011</v>
      </c>
      <c r="G101" s="20">
        <f t="shared" si="25"/>
        <v>4.6296296296296016E-5</v>
      </c>
      <c r="H101" s="23">
        <f t="shared" si="26"/>
        <v>3.999999999999976</v>
      </c>
      <c r="I101" s="17" t="s">
        <v>726</v>
      </c>
      <c r="J101" s="46" t="s">
        <v>493</v>
      </c>
      <c r="K101" s="47" t="s">
        <v>482</v>
      </c>
      <c r="L101" s="46" t="s">
        <v>498</v>
      </c>
      <c r="M101" s="48" t="str">
        <f t="shared" si="27"/>
        <v>Y,C</v>
      </c>
    </row>
    <row r="102" spans="1:13" ht="17" thickBot="1" x14ac:dyDescent="0.25">
      <c r="A102" s="19">
        <v>6.3078703703703708E-3</v>
      </c>
      <c r="B102" s="20">
        <v>6.3310185185185197E-3</v>
      </c>
      <c r="C102" s="72">
        <f t="shared" si="21"/>
        <v>511.5</v>
      </c>
      <c r="D102" s="72">
        <f t="shared" si="22"/>
        <v>513.50000000000011</v>
      </c>
      <c r="E102" s="72">
        <f t="shared" si="23"/>
        <v>2.0000000000001137</v>
      </c>
      <c r="F102" s="23">
        <f t="shared" si="24"/>
        <v>511.5</v>
      </c>
      <c r="G102" s="20">
        <f t="shared" si="25"/>
        <v>1.157407407407357E-5</v>
      </c>
      <c r="H102" s="23">
        <f t="shared" si="26"/>
        <v>0.99999999999995648</v>
      </c>
      <c r="I102" s="17" t="s">
        <v>727</v>
      </c>
      <c r="J102" s="46" t="s">
        <v>128</v>
      </c>
      <c r="K102" s="47" t="s">
        <v>482</v>
      </c>
      <c r="L102" s="46" t="s">
        <v>498</v>
      </c>
      <c r="M102" s="48" t="str">
        <f t="shared" si="27"/>
        <v>W,C</v>
      </c>
    </row>
    <row r="103" spans="1:13" ht="17" thickBot="1" x14ac:dyDescent="0.25">
      <c r="A103" s="19">
        <v>6.3194444444444444E-3</v>
      </c>
      <c r="B103" s="20">
        <v>6.3252314814814812E-3</v>
      </c>
      <c r="C103" s="72">
        <f t="shared" si="21"/>
        <v>512.5</v>
      </c>
      <c r="D103" s="72">
        <f t="shared" si="22"/>
        <v>513</v>
      </c>
      <c r="E103" s="72">
        <f t="shared" si="23"/>
        <v>0.5</v>
      </c>
      <c r="F103" s="23">
        <f t="shared" si="24"/>
        <v>512.5</v>
      </c>
      <c r="G103" s="20">
        <f t="shared" si="25"/>
        <v>1.1574074074075305E-5</v>
      </c>
      <c r="H103" s="23">
        <f t="shared" si="26"/>
        <v>1.0000000000001064</v>
      </c>
      <c r="I103" s="17" t="s">
        <v>728</v>
      </c>
      <c r="J103" s="46" t="s">
        <v>493</v>
      </c>
      <c r="K103" s="47"/>
      <c r="L103" s="46"/>
      <c r="M103" s="48" t="str">
        <f t="shared" si="27"/>
        <v>Y,</v>
      </c>
    </row>
    <row r="104" spans="1:13" ht="17" thickBot="1" x14ac:dyDescent="0.25">
      <c r="A104" s="19">
        <v>6.3310185185185197E-3</v>
      </c>
      <c r="B104" s="20">
        <v>6.3425925925925915E-3</v>
      </c>
      <c r="C104" s="72">
        <f t="shared" si="21"/>
        <v>513.50000000000011</v>
      </c>
      <c r="D104" s="72">
        <f t="shared" si="22"/>
        <v>514.49999999999989</v>
      </c>
      <c r="E104" s="72">
        <f t="shared" si="23"/>
        <v>0.99999999999977263</v>
      </c>
      <c r="F104" s="23">
        <f t="shared" si="24"/>
        <v>513.50000000000011</v>
      </c>
      <c r="G104" s="20">
        <f t="shared" si="25"/>
        <v>1.1574074074071836E-5</v>
      </c>
      <c r="H104" s="23">
        <f t="shared" si="26"/>
        <v>0.9999999999998066</v>
      </c>
      <c r="I104" s="17" t="s">
        <v>729</v>
      </c>
      <c r="J104" s="46" t="s">
        <v>494</v>
      </c>
      <c r="K104" s="47" t="s">
        <v>9</v>
      </c>
      <c r="L104" s="46" t="s">
        <v>491</v>
      </c>
      <c r="M104" s="48" t="str">
        <f t="shared" si="27"/>
        <v>X,P</v>
      </c>
    </row>
    <row r="105" spans="1:13" ht="17" thickBot="1" x14ac:dyDescent="0.25">
      <c r="A105" s="19">
        <v>6.3425925925925915E-3</v>
      </c>
      <c r="B105" s="20">
        <v>6.3784722222222229E-3</v>
      </c>
      <c r="C105" s="72">
        <f t="shared" si="21"/>
        <v>514.49999999999989</v>
      </c>
      <c r="D105" s="72">
        <f t="shared" si="22"/>
        <v>517.6</v>
      </c>
      <c r="E105" s="72">
        <f t="shared" si="23"/>
        <v>3.1000000000001364</v>
      </c>
      <c r="F105" s="23">
        <f t="shared" si="24"/>
        <v>514.49999999999989</v>
      </c>
      <c r="G105" s="20">
        <f t="shared" si="25"/>
        <v>3.5879629629631364E-5</v>
      </c>
      <c r="H105" s="23">
        <f t="shared" si="26"/>
        <v>3.1000000000001497</v>
      </c>
      <c r="I105" s="17" t="s">
        <v>730</v>
      </c>
      <c r="J105" s="46" t="s">
        <v>495</v>
      </c>
      <c r="K105" s="47" t="s">
        <v>501</v>
      </c>
      <c r="L105" s="46" t="s">
        <v>498</v>
      </c>
      <c r="M105" s="48" t="str">
        <f t="shared" si="27"/>
        <v>Z,C</v>
      </c>
    </row>
    <row r="106" spans="1:13" ht="17" thickBot="1" x14ac:dyDescent="0.25">
      <c r="A106" s="19">
        <v>6.3784722222222229E-3</v>
      </c>
      <c r="B106" s="20">
        <v>6.4062499999999996E-3</v>
      </c>
      <c r="C106" s="72">
        <f t="shared" si="21"/>
        <v>517.6</v>
      </c>
      <c r="D106" s="72">
        <f t="shared" si="22"/>
        <v>520</v>
      </c>
      <c r="E106" s="72">
        <f t="shared" si="23"/>
        <v>2.3999999999999773</v>
      </c>
      <c r="F106" s="23">
        <f t="shared" si="24"/>
        <v>517.6</v>
      </c>
      <c r="G106" s="20">
        <f t="shared" si="25"/>
        <v>2.7777777777776742E-5</v>
      </c>
      <c r="H106" s="23">
        <f t="shared" si="26"/>
        <v>2.3999999999999106</v>
      </c>
      <c r="I106" s="17" t="s">
        <v>731</v>
      </c>
      <c r="J106" s="46" t="s">
        <v>493</v>
      </c>
      <c r="K106" s="47" t="s">
        <v>482</v>
      </c>
      <c r="L106" s="46" t="s">
        <v>498</v>
      </c>
      <c r="M106" s="48" t="str">
        <f t="shared" si="27"/>
        <v>Y,C</v>
      </c>
    </row>
    <row r="107" spans="1:13" ht="17" thickBot="1" x14ac:dyDescent="0.25">
      <c r="A107" s="19">
        <v>6.4062499999999996E-3</v>
      </c>
      <c r="B107" s="20">
        <v>6.4236111111111117E-3</v>
      </c>
      <c r="C107" s="72">
        <f t="shared" si="21"/>
        <v>520</v>
      </c>
      <c r="D107" s="72">
        <f t="shared" si="22"/>
        <v>521.5</v>
      </c>
      <c r="E107" s="72">
        <f t="shared" si="23"/>
        <v>1.5</v>
      </c>
      <c r="F107" s="23">
        <f t="shared" si="24"/>
        <v>520</v>
      </c>
      <c r="G107" s="20">
        <f t="shared" si="25"/>
        <v>1.736111111111209E-5</v>
      </c>
      <c r="H107" s="23">
        <f t="shared" si="26"/>
        <v>1.5000000000000846</v>
      </c>
      <c r="I107" s="17" t="s">
        <v>732</v>
      </c>
      <c r="J107" s="46" t="s">
        <v>495</v>
      </c>
      <c r="K107" s="47" t="s">
        <v>482</v>
      </c>
      <c r="L107" s="46" t="s">
        <v>498</v>
      </c>
      <c r="M107" s="48" t="str">
        <f t="shared" si="27"/>
        <v>Z,C</v>
      </c>
    </row>
    <row r="108" spans="1:13" ht="17" thickBot="1" x14ac:dyDescent="0.25">
      <c r="A108" s="19">
        <v>6.4236111111111117E-3</v>
      </c>
      <c r="B108" s="20">
        <v>6.4467592592592597E-3</v>
      </c>
      <c r="C108" s="72">
        <f t="shared" si="21"/>
        <v>521.5</v>
      </c>
      <c r="D108" s="72">
        <f t="shared" si="22"/>
        <v>523.5</v>
      </c>
      <c r="E108" s="72">
        <f t="shared" si="23"/>
        <v>2</v>
      </c>
      <c r="F108" s="23">
        <f t="shared" si="24"/>
        <v>521.5</v>
      </c>
      <c r="G108" s="20">
        <f t="shared" si="25"/>
        <v>2.3148148148148008E-5</v>
      </c>
      <c r="H108" s="23">
        <f t="shared" si="26"/>
        <v>1.999999999999988</v>
      </c>
      <c r="I108" s="17" t="s">
        <v>733</v>
      </c>
      <c r="J108" s="46" t="s">
        <v>494</v>
      </c>
      <c r="K108" s="47" t="s">
        <v>9</v>
      </c>
      <c r="L108" s="46" t="s">
        <v>491</v>
      </c>
      <c r="M108" s="48" t="str">
        <f t="shared" si="27"/>
        <v>X,P</v>
      </c>
    </row>
    <row r="109" spans="1:13" ht="17" thickBot="1" x14ac:dyDescent="0.25">
      <c r="A109" s="19">
        <v>6.4467592592592597E-3</v>
      </c>
      <c r="B109" s="20">
        <v>6.4664351851851862E-3</v>
      </c>
      <c r="C109" s="72">
        <f t="shared" si="21"/>
        <v>523.5</v>
      </c>
      <c r="D109" s="72">
        <f t="shared" si="22"/>
        <v>525.20000000000005</v>
      </c>
      <c r="E109" s="72">
        <f t="shared" si="23"/>
        <v>1.7000000000000455</v>
      </c>
      <c r="F109" s="23">
        <f t="shared" si="24"/>
        <v>523.5</v>
      </c>
      <c r="G109" s="20">
        <f t="shared" si="25"/>
        <v>2.3148148148147141E-5</v>
      </c>
      <c r="H109" s="23">
        <f t="shared" si="26"/>
        <v>1.999999999999913</v>
      </c>
      <c r="I109" s="17" t="s">
        <v>734</v>
      </c>
      <c r="J109" s="46" t="s">
        <v>493</v>
      </c>
      <c r="K109" s="47" t="s">
        <v>482</v>
      </c>
      <c r="L109" s="46" t="s">
        <v>498</v>
      </c>
      <c r="M109" s="48" t="str">
        <f t="shared" si="27"/>
        <v>Y,C</v>
      </c>
    </row>
    <row r="110" spans="1:13" ht="17" thickBot="1" x14ac:dyDescent="0.25">
      <c r="A110" s="19">
        <v>6.4699074074074069E-3</v>
      </c>
      <c r="B110" s="20">
        <v>6.4999999999999997E-3</v>
      </c>
      <c r="C110" s="72">
        <f t="shared" si="21"/>
        <v>525.5</v>
      </c>
      <c r="D110" s="72">
        <f t="shared" si="22"/>
        <v>528.1</v>
      </c>
      <c r="E110" s="72">
        <f t="shared" si="23"/>
        <v>2.6000000000000227</v>
      </c>
      <c r="F110" s="23">
        <f t="shared" si="24"/>
        <v>525.5</v>
      </c>
      <c r="G110" s="20">
        <f t="shared" si="25"/>
        <v>3.4722222222223313E-5</v>
      </c>
      <c r="H110" s="23">
        <f t="shared" si="26"/>
        <v>3.0000000000000941</v>
      </c>
      <c r="I110" s="17" t="s">
        <v>735</v>
      </c>
      <c r="J110" s="46" t="s">
        <v>495</v>
      </c>
      <c r="K110" s="47" t="s">
        <v>501</v>
      </c>
      <c r="L110" s="46" t="s">
        <v>498</v>
      </c>
      <c r="M110" s="48" t="str">
        <f t="shared" si="27"/>
        <v>Z,C</v>
      </c>
    </row>
    <row r="111" spans="1:13" ht="17" thickBot="1" x14ac:dyDescent="0.25">
      <c r="A111" s="19">
        <v>6.5046296296296302E-3</v>
      </c>
      <c r="B111" s="20">
        <v>6.5277777777777782E-3</v>
      </c>
      <c r="C111" s="72">
        <f t="shared" si="21"/>
        <v>528.5</v>
      </c>
      <c r="D111" s="72">
        <f t="shared" si="22"/>
        <v>530.5</v>
      </c>
      <c r="E111" s="72">
        <f t="shared" si="23"/>
        <v>2</v>
      </c>
      <c r="F111" s="23">
        <f t="shared" si="24"/>
        <v>528.5</v>
      </c>
      <c r="G111" s="20">
        <f t="shared" si="25"/>
        <v>2.3148148148148008E-5</v>
      </c>
      <c r="H111" s="23">
        <f t="shared" si="26"/>
        <v>1.999999999999988</v>
      </c>
      <c r="I111" s="17" t="s">
        <v>736</v>
      </c>
      <c r="J111" s="46" t="s">
        <v>493</v>
      </c>
      <c r="K111" s="47"/>
      <c r="L111" s="46"/>
      <c r="M111" s="48" t="str">
        <f t="shared" si="27"/>
        <v>Y,</v>
      </c>
    </row>
    <row r="112" spans="1:13" ht="17" thickBot="1" x14ac:dyDescent="0.25">
      <c r="A112" s="19">
        <v>6.5277777777777782E-3</v>
      </c>
      <c r="B112" s="20">
        <v>6.5509259259259262E-3</v>
      </c>
      <c r="C112" s="72">
        <f t="shared" si="21"/>
        <v>530.5</v>
      </c>
      <c r="D112" s="72">
        <f t="shared" si="22"/>
        <v>532.5</v>
      </c>
      <c r="E112" s="72">
        <f t="shared" si="23"/>
        <v>2</v>
      </c>
      <c r="F112" s="23">
        <f t="shared" si="24"/>
        <v>530.5</v>
      </c>
      <c r="G112" s="20">
        <f t="shared" si="25"/>
        <v>2.3148148148148008E-5</v>
      </c>
      <c r="H112" s="23">
        <f t="shared" si="26"/>
        <v>1.999999999999988</v>
      </c>
      <c r="I112" s="17" t="s">
        <v>737</v>
      </c>
      <c r="J112" s="46" t="s">
        <v>495</v>
      </c>
      <c r="K112" s="47" t="s">
        <v>9</v>
      </c>
      <c r="L112" s="46" t="s">
        <v>491</v>
      </c>
      <c r="M112" s="48" t="str">
        <f t="shared" si="27"/>
        <v>Z,P</v>
      </c>
    </row>
    <row r="113" spans="1:13" ht="17" thickBot="1" x14ac:dyDescent="0.25">
      <c r="A113" s="19">
        <v>6.5509259259259262E-3</v>
      </c>
      <c r="B113" s="20">
        <v>6.5763888888888894E-3</v>
      </c>
      <c r="C113" s="72">
        <f t="shared" si="21"/>
        <v>532.5</v>
      </c>
      <c r="D113" s="72">
        <f t="shared" si="22"/>
        <v>534.70000000000005</v>
      </c>
      <c r="E113" s="72">
        <f t="shared" si="23"/>
        <v>2.2000000000000455</v>
      </c>
      <c r="F113" s="23">
        <f t="shared" si="24"/>
        <v>532.5</v>
      </c>
      <c r="G113" s="20">
        <f t="shared" si="25"/>
        <v>2.3148148148147141E-5</v>
      </c>
      <c r="H113" s="23">
        <f t="shared" si="26"/>
        <v>1.999999999999913</v>
      </c>
      <c r="I113" s="17" t="s">
        <v>738</v>
      </c>
      <c r="J113" s="46" t="s">
        <v>493</v>
      </c>
      <c r="K113" s="47" t="s">
        <v>9</v>
      </c>
      <c r="L113" s="46" t="s">
        <v>491</v>
      </c>
      <c r="M113" s="48" t="str">
        <f t="shared" si="27"/>
        <v>Y,P</v>
      </c>
    </row>
    <row r="114" spans="1:13" ht="17" thickBot="1" x14ac:dyDescent="0.25">
      <c r="A114" s="19">
        <v>6.5740740740740733E-3</v>
      </c>
      <c r="B114" s="20">
        <v>6.594907407407407E-3</v>
      </c>
      <c r="C114" s="72">
        <f t="shared" si="21"/>
        <v>534.49999999999989</v>
      </c>
      <c r="D114" s="72">
        <f t="shared" si="22"/>
        <v>536.29999999999995</v>
      </c>
      <c r="E114" s="72">
        <f t="shared" si="23"/>
        <v>1.8000000000000682</v>
      </c>
      <c r="F114" s="23">
        <f t="shared" si="24"/>
        <v>534.49999999999989</v>
      </c>
      <c r="G114" s="20">
        <f t="shared" si="25"/>
        <v>2.0833333333333641E-5</v>
      </c>
      <c r="H114" s="23">
        <f t="shared" si="26"/>
        <v>1.8000000000000265</v>
      </c>
      <c r="I114" s="17" t="s">
        <v>739</v>
      </c>
      <c r="J114" s="46" t="s">
        <v>495</v>
      </c>
      <c r="K114" s="47" t="s">
        <v>501</v>
      </c>
      <c r="L114" s="46" t="s">
        <v>498</v>
      </c>
      <c r="M114" s="48" t="str">
        <f t="shared" si="27"/>
        <v>Z,C</v>
      </c>
    </row>
    <row r="115" spans="1:13" ht="17" thickBot="1" x14ac:dyDescent="0.25">
      <c r="A115" s="19">
        <v>6.594907407407407E-3</v>
      </c>
      <c r="B115" s="20">
        <v>6.6979166666666671E-3</v>
      </c>
      <c r="C115" s="72">
        <f t="shared" si="21"/>
        <v>536.29999999999995</v>
      </c>
      <c r="D115" s="72">
        <f t="shared" si="22"/>
        <v>545.20000000000005</v>
      </c>
      <c r="E115" s="72">
        <f t="shared" si="23"/>
        <v>8.9000000000000909</v>
      </c>
      <c r="F115" s="23">
        <f t="shared" si="24"/>
        <v>536.29999999999995</v>
      </c>
      <c r="G115" s="20">
        <f t="shared" si="25"/>
        <v>1.0300925925926015E-4</v>
      </c>
      <c r="H115" s="23">
        <f t="shared" si="26"/>
        <v>8.9000000000000767</v>
      </c>
      <c r="I115" s="17" t="s">
        <v>740</v>
      </c>
      <c r="J115" s="46" t="s">
        <v>493</v>
      </c>
      <c r="K115" s="47" t="s">
        <v>482</v>
      </c>
      <c r="L115" s="46" t="s">
        <v>498</v>
      </c>
      <c r="M115" s="48" t="str">
        <f t="shared" si="27"/>
        <v>Y,C</v>
      </c>
    </row>
    <row r="116" spans="1:13" ht="17" thickBot="1" x14ac:dyDescent="0.25">
      <c r="A116" s="19">
        <v>6.6979166666666671E-3</v>
      </c>
      <c r="B116" s="20">
        <v>6.7245370370370367E-3</v>
      </c>
      <c r="C116" s="72">
        <f t="shared" si="21"/>
        <v>545.20000000000005</v>
      </c>
      <c r="D116" s="72">
        <f t="shared" si="22"/>
        <v>547.5</v>
      </c>
      <c r="E116" s="72">
        <f t="shared" si="23"/>
        <v>2.2999999999999545</v>
      </c>
      <c r="F116" s="23">
        <f t="shared" si="24"/>
        <v>545.20000000000005</v>
      </c>
      <c r="G116" s="20">
        <f t="shared" si="25"/>
        <v>2.6620370370369559E-5</v>
      </c>
      <c r="H116" s="23">
        <f t="shared" si="26"/>
        <v>2.2999999999999297</v>
      </c>
      <c r="I116" s="17" t="s">
        <v>741</v>
      </c>
      <c r="J116" s="46" t="s">
        <v>495</v>
      </c>
      <c r="K116" s="47" t="s">
        <v>501</v>
      </c>
      <c r="L116" s="46" t="s">
        <v>498</v>
      </c>
      <c r="M116" s="48" t="str">
        <f t="shared" si="27"/>
        <v>Z,C</v>
      </c>
    </row>
    <row r="117" spans="1:13" ht="17" thickBot="1" x14ac:dyDescent="0.25">
      <c r="A117" s="19">
        <v>6.7245370370370367E-3</v>
      </c>
      <c r="B117" s="20">
        <v>6.7476851851851856E-3</v>
      </c>
      <c r="C117" s="72">
        <f t="shared" si="21"/>
        <v>547.5</v>
      </c>
      <c r="D117" s="72">
        <f t="shared" si="22"/>
        <v>549.5</v>
      </c>
      <c r="E117" s="72">
        <f t="shared" si="23"/>
        <v>2</v>
      </c>
      <c r="F117" s="23">
        <f t="shared" si="24"/>
        <v>547.5</v>
      </c>
      <c r="G117" s="20">
        <f t="shared" si="25"/>
        <v>2.3148148148148875E-5</v>
      </c>
      <c r="H117" s="23">
        <f t="shared" si="26"/>
        <v>2.0000000000000631</v>
      </c>
      <c r="I117" s="17" t="s">
        <v>742</v>
      </c>
      <c r="J117" s="46" t="s">
        <v>493</v>
      </c>
      <c r="K117" s="47" t="s">
        <v>9</v>
      </c>
      <c r="L117" s="46" t="s">
        <v>491</v>
      </c>
      <c r="M117" s="48" t="str">
        <f t="shared" si="27"/>
        <v>Y,P</v>
      </c>
    </row>
    <row r="118" spans="1:13" ht="17" thickBot="1" x14ac:dyDescent="0.25">
      <c r="A118" s="19">
        <v>6.7476851851851856E-3</v>
      </c>
      <c r="B118" s="20">
        <v>6.7708333333333336E-3</v>
      </c>
      <c r="C118" s="72">
        <f t="shared" si="21"/>
        <v>549.5</v>
      </c>
      <c r="D118" s="72">
        <f t="shared" si="22"/>
        <v>551.5</v>
      </c>
      <c r="E118" s="72">
        <f t="shared" si="23"/>
        <v>2</v>
      </c>
      <c r="F118" s="23">
        <f t="shared" si="24"/>
        <v>549.5</v>
      </c>
      <c r="G118" s="20">
        <f t="shared" si="25"/>
        <v>2.3148148148148008E-5</v>
      </c>
      <c r="H118" s="23">
        <f t="shared" si="26"/>
        <v>1.999999999999988</v>
      </c>
      <c r="I118" s="17" t="s">
        <v>572</v>
      </c>
      <c r="J118" s="46" t="s">
        <v>14</v>
      </c>
      <c r="K118" s="47" t="s">
        <v>9</v>
      </c>
      <c r="L118" s="46" t="s">
        <v>491</v>
      </c>
      <c r="M118" s="48" t="str">
        <f t="shared" si="27"/>
        <v>ALL,P</v>
      </c>
    </row>
    <row r="119" spans="1:13" ht="17" thickBot="1" x14ac:dyDescent="0.25">
      <c r="A119" s="19">
        <v>6.7708333333333336E-3</v>
      </c>
      <c r="B119" s="20">
        <v>6.7951388888888888E-3</v>
      </c>
      <c r="C119" s="72">
        <f t="shared" si="21"/>
        <v>551.5</v>
      </c>
      <c r="D119" s="72">
        <f t="shared" si="22"/>
        <v>553.6</v>
      </c>
      <c r="E119" s="72">
        <f t="shared" si="23"/>
        <v>2.1000000000000227</v>
      </c>
      <c r="F119" s="23">
        <f t="shared" si="24"/>
        <v>551.5</v>
      </c>
      <c r="G119" s="20">
        <f t="shared" si="25"/>
        <v>2.4305555555555192E-5</v>
      </c>
      <c r="H119" s="23">
        <f t="shared" si="26"/>
        <v>2.0999999999999686</v>
      </c>
      <c r="I119" s="17" t="s">
        <v>743</v>
      </c>
      <c r="J119" s="46" t="s">
        <v>127</v>
      </c>
      <c r="K119" s="47" t="s">
        <v>9</v>
      </c>
      <c r="L119" s="46" t="s">
        <v>491</v>
      </c>
      <c r="M119" s="48" t="str">
        <f t="shared" si="27"/>
        <v>V,P</v>
      </c>
    </row>
    <row r="120" spans="1:13" ht="17" thickBot="1" x14ac:dyDescent="0.25">
      <c r="A120" s="19">
        <v>6.7951388888888888E-3</v>
      </c>
      <c r="B120" s="20">
        <v>6.8483796296296287E-3</v>
      </c>
      <c r="C120" s="72">
        <f t="shared" si="21"/>
        <v>553.6</v>
      </c>
      <c r="D120" s="72">
        <f t="shared" si="22"/>
        <v>558.19999999999993</v>
      </c>
      <c r="E120" s="72">
        <f t="shared" si="23"/>
        <v>4.5999999999999091</v>
      </c>
      <c r="F120" s="23">
        <f t="shared" si="24"/>
        <v>553.6</v>
      </c>
      <c r="G120" s="20">
        <f t="shared" si="25"/>
        <v>5.3240740740739985E-5</v>
      </c>
      <c r="H120" s="23">
        <f t="shared" si="26"/>
        <v>4.5999999999999348</v>
      </c>
      <c r="I120" s="17" t="s">
        <v>744</v>
      </c>
      <c r="J120" s="46" t="s">
        <v>495</v>
      </c>
      <c r="K120" s="47" t="s">
        <v>9</v>
      </c>
      <c r="L120" s="46" t="s">
        <v>491</v>
      </c>
      <c r="M120" s="48" t="str">
        <f t="shared" si="27"/>
        <v>Z,P</v>
      </c>
    </row>
    <row r="121" spans="1:13" ht="17" thickBot="1" x14ac:dyDescent="0.25">
      <c r="A121" s="19">
        <v>6.8483796296296287E-3</v>
      </c>
      <c r="B121" s="20">
        <v>6.8807870370370368E-3</v>
      </c>
      <c r="C121" s="72">
        <f t="shared" si="21"/>
        <v>558.19999999999993</v>
      </c>
      <c r="D121" s="72">
        <f t="shared" si="22"/>
        <v>561</v>
      </c>
      <c r="E121" s="72">
        <f t="shared" si="23"/>
        <v>2.8000000000000682</v>
      </c>
      <c r="F121" s="23">
        <f t="shared" si="24"/>
        <v>558.19999999999993</v>
      </c>
      <c r="G121" s="20">
        <f t="shared" si="25"/>
        <v>3.2407407407408079E-5</v>
      </c>
      <c r="H121" s="23">
        <f t="shared" si="26"/>
        <v>2.800000000000058</v>
      </c>
      <c r="I121" s="17" t="s">
        <v>745</v>
      </c>
      <c r="J121" s="46" t="s">
        <v>495</v>
      </c>
      <c r="K121" s="47" t="s">
        <v>482</v>
      </c>
      <c r="L121" s="46" t="s">
        <v>498</v>
      </c>
      <c r="M121" s="48" t="str">
        <f t="shared" si="27"/>
        <v>Z,C</v>
      </c>
    </row>
    <row r="122" spans="1:13" ht="17" thickBot="1" x14ac:dyDescent="0.25">
      <c r="A122" s="19">
        <v>6.8807870370370368E-3</v>
      </c>
      <c r="B122" s="20">
        <v>7.0023148148148154E-3</v>
      </c>
      <c r="C122" s="72">
        <f t="shared" si="21"/>
        <v>561</v>
      </c>
      <c r="D122" s="72">
        <f t="shared" si="22"/>
        <v>571.5</v>
      </c>
      <c r="E122" s="72">
        <f t="shared" si="23"/>
        <v>10.5</v>
      </c>
      <c r="F122" s="23">
        <f t="shared" si="24"/>
        <v>561</v>
      </c>
      <c r="G122" s="20">
        <f t="shared" si="25"/>
        <v>1.2152777777777856E-4</v>
      </c>
      <c r="H122" s="23">
        <f t="shared" si="26"/>
        <v>10.500000000000068</v>
      </c>
      <c r="I122" s="17" t="s">
        <v>746</v>
      </c>
      <c r="J122" s="46" t="s">
        <v>127</v>
      </c>
      <c r="K122" s="47" t="s">
        <v>482</v>
      </c>
      <c r="L122" s="46" t="s">
        <v>498</v>
      </c>
      <c r="M122" s="48" t="str">
        <f t="shared" si="27"/>
        <v>V,C</v>
      </c>
    </row>
    <row r="123" spans="1:13" ht="17" thickBot="1" x14ac:dyDescent="0.25">
      <c r="A123" s="19">
        <v>7.0023148148148154E-3</v>
      </c>
      <c r="B123" s="20">
        <v>7.0393518518518522E-3</v>
      </c>
      <c r="C123" s="72">
        <f t="shared" si="21"/>
        <v>571.5</v>
      </c>
      <c r="D123" s="72">
        <f t="shared" si="22"/>
        <v>574.70000000000005</v>
      </c>
      <c r="E123" s="72">
        <f t="shared" si="23"/>
        <v>3.2000000000000455</v>
      </c>
      <c r="F123" s="23">
        <f t="shared" si="24"/>
        <v>571.5</v>
      </c>
      <c r="G123" s="20">
        <f t="shared" si="25"/>
        <v>3.7037037037036813E-5</v>
      </c>
      <c r="H123" s="23">
        <f t="shared" si="26"/>
        <v>3.1999999999999806</v>
      </c>
      <c r="I123" s="17" t="s">
        <v>418</v>
      </c>
      <c r="J123" s="46" t="s">
        <v>495</v>
      </c>
      <c r="K123" s="47"/>
      <c r="L123" s="46"/>
      <c r="M123" s="48" t="str">
        <f t="shared" si="27"/>
        <v>Z,</v>
      </c>
    </row>
    <row r="124" spans="1:13" ht="17" thickBot="1" x14ac:dyDescent="0.25">
      <c r="A124" s="19">
        <v>7.0393518518518522E-3</v>
      </c>
      <c r="B124" s="20">
        <v>7.053240740740741E-3</v>
      </c>
      <c r="C124" s="72">
        <f t="shared" si="21"/>
        <v>574.70000000000005</v>
      </c>
      <c r="D124" s="72">
        <f t="shared" si="22"/>
        <v>575.9</v>
      </c>
      <c r="E124" s="72">
        <f t="shared" si="23"/>
        <v>1.1999999999999318</v>
      </c>
      <c r="F124" s="23">
        <f t="shared" si="24"/>
        <v>574.70000000000005</v>
      </c>
      <c r="G124" s="20">
        <f t="shared" si="25"/>
        <v>1.3888888888888805E-5</v>
      </c>
      <c r="H124" s="23">
        <f t="shared" si="26"/>
        <v>1.1999999999999926</v>
      </c>
      <c r="I124" s="17" t="s">
        <v>747</v>
      </c>
      <c r="J124" s="46" t="s">
        <v>127</v>
      </c>
      <c r="K124" s="47" t="s">
        <v>482</v>
      </c>
      <c r="L124" s="46" t="s">
        <v>498</v>
      </c>
      <c r="M124" s="48" t="str">
        <f t="shared" si="27"/>
        <v>V,C</v>
      </c>
    </row>
    <row r="125" spans="1:13" ht="17" thickBot="1" x14ac:dyDescent="0.25">
      <c r="A125" s="19">
        <v>7.053240740740741E-3</v>
      </c>
      <c r="B125" s="20">
        <v>7.0740740740740738E-3</v>
      </c>
      <c r="C125" s="72">
        <f t="shared" si="21"/>
        <v>575.9</v>
      </c>
      <c r="D125" s="72">
        <f t="shared" si="22"/>
        <v>577.69999999999993</v>
      </c>
      <c r="E125" s="72">
        <f t="shared" si="23"/>
        <v>1.7999999999999545</v>
      </c>
      <c r="F125" s="23">
        <f t="shared" si="24"/>
        <v>575.9</v>
      </c>
      <c r="G125" s="20">
        <f t="shared" si="25"/>
        <v>2.0833333333332774E-5</v>
      </c>
      <c r="H125" s="23">
        <f t="shared" si="26"/>
        <v>1.7999999999999516</v>
      </c>
      <c r="I125" s="17" t="s">
        <v>748</v>
      </c>
      <c r="J125" s="46" t="s">
        <v>495</v>
      </c>
      <c r="K125" s="47" t="s">
        <v>482</v>
      </c>
      <c r="L125" s="46" t="s">
        <v>498</v>
      </c>
      <c r="M125" s="48" t="str">
        <f t="shared" si="27"/>
        <v>Z,C</v>
      </c>
    </row>
    <row r="126" spans="1:13" ht="17" thickBot="1" x14ac:dyDescent="0.25">
      <c r="A126" s="19">
        <v>7.0740740740740738E-3</v>
      </c>
      <c r="B126" s="20">
        <v>7.269675925925926E-3</v>
      </c>
      <c r="C126" s="72">
        <f t="shared" si="21"/>
        <v>577.69999999999993</v>
      </c>
      <c r="D126" s="72">
        <f t="shared" si="22"/>
        <v>594.6</v>
      </c>
      <c r="E126" s="72">
        <f t="shared" si="23"/>
        <v>16.900000000000091</v>
      </c>
      <c r="F126" s="23">
        <f t="shared" si="24"/>
        <v>577.69999999999993</v>
      </c>
      <c r="G126" s="20">
        <f t="shared" si="25"/>
        <v>1.9560185185185219E-4</v>
      </c>
      <c r="H126" s="23">
        <f t="shared" si="26"/>
        <v>16.900000000000031</v>
      </c>
      <c r="I126" s="17" t="s">
        <v>749</v>
      </c>
      <c r="J126" s="46" t="s">
        <v>493</v>
      </c>
      <c r="K126" s="47" t="s">
        <v>482</v>
      </c>
      <c r="L126" s="46" t="s">
        <v>498</v>
      </c>
      <c r="M126" s="48" t="str">
        <f t="shared" si="27"/>
        <v>Y,C</v>
      </c>
    </row>
    <row r="127" spans="1:13" ht="17" thickBot="1" x14ac:dyDescent="0.25">
      <c r="A127" s="19">
        <v>7.269675925925926E-3</v>
      </c>
      <c r="B127" s="20">
        <v>7.2835648148148148E-3</v>
      </c>
      <c r="C127" s="72">
        <f t="shared" si="21"/>
        <v>594.6</v>
      </c>
      <c r="D127" s="72">
        <f t="shared" si="22"/>
        <v>595.79999999999995</v>
      </c>
      <c r="E127" s="72">
        <f t="shared" si="23"/>
        <v>1.1999999999999318</v>
      </c>
      <c r="F127" s="23">
        <f t="shared" si="24"/>
        <v>594.6</v>
      </c>
      <c r="G127" s="20">
        <f t="shared" si="25"/>
        <v>1.3888888888888805E-5</v>
      </c>
      <c r="H127" s="23">
        <f t="shared" si="26"/>
        <v>1.1999999999999926</v>
      </c>
      <c r="I127" s="17" t="s">
        <v>750</v>
      </c>
      <c r="J127" s="46" t="s">
        <v>127</v>
      </c>
      <c r="K127" s="47" t="s">
        <v>482</v>
      </c>
      <c r="L127" s="46" t="s">
        <v>498</v>
      </c>
      <c r="M127" s="48" t="str">
        <f t="shared" si="27"/>
        <v>V,C</v>
      </c>
    </row>
    <row r="128" spans="1:13" ht="17" thickBot="1" x14ac:dyDescent="0.25">
      <c r="A128" s="19">
        <v>7.2835648148148148E-3</v>
      </c>
      <c r="B128" s="20">
        <v>8.6805555555555559E-3</v>
      </c>
      <c r="C128" s="72">
        <f t="shared" si="21"/>
        <v>595.79999999999995</v>
      </c>
      <c r="D128" s="72">
        <f t="shared" si="22"/>
        <v>716.5</v>
      </c>
      <c r="E128" s="72">
        <f t="shared" si="23"/>
        <v>120.70000000000005</v>
      </c>
      <c r="F128" s="23">
        <f t="shared" si="24"/>
        <v>595.79999999999995</v>
      </c>
      <c r="G128" s="20">
        <f t="shared" si="25"/>
        <v>1.3969907407407412E-3</v>
      </c>
      <c r="H128" s="23">
        <f t="shared" si="26"/>
        <v>120.70000000000003</v>
      </c>
      <c r="I128" s="17" t="s">
        <v>751</v>
      </c>
      <c r="J128" s="46" t="s">
        <v>14</v>
      </c>
      <c r="K128" s="47" t="s">
        <v>9</v>
      </c>
      <c r="L128" s="46" t="s">
        <v>491</v>
      </c>
      <c r="M128" s="48" t="str">
        <f t="shared" si="27"/>
        <v>ALL,P</v>
      </c>
    </row>
    <row r="129" spans="1:13" ht="17" thickBot="1" x14ac:dyDescent="0.25">
      <c r="A129" s="19">
        <v>8.6805555555555559E-3</v>
      </c>
      <c r="B129" s="20">
        <v>8.7152777777777784E-3</v>
      </c>
      <c r="C129" s="72">
        <f t="shared" si="21"/>
        <v>716.5</v>
      </c>
      <c r="D129" s="72">
        <f t="shared" si="22"/>
        <v>719.5</v>
      </c>
      <c r="E129" s="72">
        <f t="shared" si="23"/>
        <v>3</v>
      </c>
      <c r="F129" s="23">
        <f t="shared" si="24"/>
        <v>716.5</v>
      </c>
      <c r="G129" s="20">
        <f t="shared" si="25"/>
        <v>3.4722222222222446E-5</v>
      </c>
      <c r="H129" s="23">
        <f t="shared" si="26"/>
        <v>3.0000000000000195</v>
      </c>
      <c r="I129" s="17" t="s">
        <v>752</v>
      </c>
      <c r="J129" s="46" t="s">
        <v>495</v>
      </c>
      <c r="K129" s="47" t="s">
        <v>462</v>
      </c>
      <c r="L129" s="46" t="s">
        <v>497</v>
      </c>
      <c r="M129" s="48" t="str">
        <f t="shared" si="27"/>
        <v>Z,I</v>
      </c>
    </row>
    <row r="130" spans="1:13" ht="17" thickBot="1" x14ac:dyDescent="0.25">
      <c r="A130" s="19">
        <v>8.7152777777777784E-3</v>
      </c>
      <c r="B130" s="20">
        <v>8.7604166666666664E-3</v>
      </c>
      <c r="C130" s="72">
        <f t="shared" ref="C130:C137" si="28">SUM(A130*86400)-33.5</f>
        <v>719.5</v>
      </c>
      <c r="D130" s="72">
        <f t="shared" ref="D130:D136" si="29">SUM(B130*86400-33.5)</f>
        <v>723.4</v>
      </c>
      <c r="E130" s="72">
        <f t="shared" ref="E130:E136" si="30">SUM(D130-C130)</f>
        <v>3.8999999999999773</v>
      </c>
      <c r="F130" s="23">
        <f t="shared" ref="F130:F136" si="31">SUM(A130*86400)-33.5</f>
        <v>719.5</v>
      </c>
      <c r="G130" s="20">
        <f t="shared" ref="G130:G136" si="32">SUM(A131-A130)</f>
        <v>4.5138888888887965E-5</v>
      </c>
      <c r="H130" s="23">
        <f t="shared" ref="H130:H136" si="33">SUM(G130*86400)</f>
        <v>3.8999999999999204</v>
      </c>
      <c r="I130" s="17" t="s">
        <v>25</v>
      </c>
      <c r="J130" s="46" t="s">
        <v>127</v>
      </c>
      <c r="K130" s="47" t="s">
        <v>467</v>
      </c>
      <c r="L130" s="46" t="s">
        <v>499</v>
      </c>
      <c r="M130" s="48" t="str">
        <f t="shared" ref="M130:M135" si="34">CONCATENATE(J130,",", L130)</f>
        <v>V,R</v>
      </c>
    </row>
    <row r="131" spans="1:13" ht="17" thickBot="1" x14ac:dyDescent="0.25">
      <c r="A131" s="19">
        <v>8.7604166666666664E-3</v>
      </c>
      <c r="B131" s="20">
        <v>8.7847222222222233E-3</v>
      </c>
      <c r="C131" s="72">
        <f t="shared" si="28"/>
        <v>723.4</v>
      </c>
      <c r="D131" s="72">
        <f t="shared" si="29"/>
        <v>725.50000000000011</v>
      </c>
      <c r="E131" s="72">
        <f t="shared" si="30"/>
        <v>2.1000000000001364</v>
      </c>
      <c r="F131" s="23">
        <f t="shared" si="31"/>
        <v>723.4</v>
      </c>
      <c r="G131" s="20">
        <f t="shared" si="32"/>
        <v>3.8194444444444864E-5</v>
      </c>
      <c r="H131" s="23">
        <f t="shared" si="33"/>
        <v>3.3000000000000362</v>
      </c>
      <c r="I131" s="17" t="s">
        <v>753</v>
      </c>
      <c r="J131" s="46" t="s">
        <v>494</v>
      </c>
      <c r="K131" s="47" t="s">
        <v>477</v>
      </c>
      <c r="L131" s="46" t="s">
        <v>498</v>
      </c>
      <c r="M131" s="48" t="str">
        <f t="shared" si="34"/>
        <v>X,C</v>
      </c>
    </row>
    <row r="132" spans="1:13" ht="17" thickBot="1" x14ac:dyDescent="0.25">
      <c r="A132" s="19">
        <v>8.7986111111111112E-3</v>
      </c>
      <c r="B132" s="20">
        <v>8.9490740740740746E-3</v>
      </c>
      <c r="C132" s="72">
        <f t="shared" si="28"/>
        <v>726.7</v>
      </c>
      <c r="D132" s="72">
        <f t="shared" si="29"/>
        <v>739.7</v>
      </c>
      <c r="E132" s="72">
        <f t="shared" si="30"/>
        <v>13</v>
      </c>
      <c r="F132" s="23">
        <f t="shared" si="31"/>
        <v>726.7</v>
      </c>
      <c r="G132" s="20">
        <f t="shared" si="32"/>
        <v>1.5046296296296335E-4</v>
      </c>
      <c r="H132" s="23">
        <f t="shared" si="33"/>
        <v>13.000000000000034</v>
      </c>
      <c r="I132" s="17" t="s">
        <v>754</v>
      </c>
      <c r="J132" s="46" t="s">
        <v>495</v>
      </c>
      <c r="K132" s="47" t="s">
        <v>479</v>
      </c>
      <c r="L132" s="46" t="s">
        <v>498</v>
      </c>
      <c r="M132" s="48" t="str">
        <f t="shared" si="34"/>
        <v>Z,C</v>
      </c>
    </row>
    <row r="133" spans="1:13" ht="17" thickBot="1" x14ac:dyDescent="0.25">
      <c r="A133" s="19">
        <v>8.9490740740740746E-3</v>
      </c>
      <c r="B133" s="20">
        <v>9.3217592592592605E-3</v>
      </c>
      <c r="C133" s="72">
        <f t="shared" si="28"/>
        <v>739.7</v>
      </c>
      <c r="D133" s="72">
        <f t="shared" si="29"/>
        <v>771.90000000000009</v>
      </c>
      <c r="E133" s="72">
        <f t="shared" si="30"/>
        <v>32.200000000000045</v>
      </c>
      <c r="F133" s="23">
        <f t="shared" si="31"/>
        <v>739.7</v>
      </c>
      <c r="G133" s="20">
        <f t="shared" si="32"/>
        <v>3.7268518518518597E-4</v>
      </c>
      <c r="H133" s="23">
        <f t="shared" si="33"/>
        <v>32.200000000000067</v>
      </c>
      <c r="I133" s="17" t="s">
        <v>755</v>
      </c>
      <c r="J133" s="46" t="s">
        <v>14</v>
      </c>
      <c r="K133" s="47" t="s">
        <v>504</v>
      </c>
      <c r="L133" s="46" t="s">
        <v>504</v>
      </c>
      <c r="M133" s="48" t="str">
        <f t="shared" si="34"/>
        <v>ALL,M</v>
      </c>
    </row>
    <row r="134" spans="1:13" ht="17" thickBot="1" x14ac:dyDescent="0.25">
      <c r="A134" s="19">
        <v>9.3217592592592605E-3</v>
      </c>
      <c r="B134" s="20">
        <v>9.3495370370370364E-3</v>
      </c>
      <c r="C134" s="72">
        <f t="shared" si="28"/>
        <v>771.90000000000009</v>
      </c>
      <c r="D134" s="72">
        <f t="shared" si="29"/>
        <v>774.3</v>
      </c>
      <c r="E134" s="72">
        <f t="shared" si="30"/>
        <v>2.3999999999998636</v>
      </c>
      <c r="F134" s="23">
        <f t="shared" si="31"/>
        <v>771.90000000000009</v>
      </c>
      <c r="G134" s="20">
        <f t="shared" si="32"/>
        <v>2.7777777777775875E-5</v>
      </c>
      <c r="H134" s="23">
        <f t="shared" si="33"/>
        <v>2.3999999999998356</v>
      </c>
      <c r="I134" s="17" t="s">
        <v>756</v>
      </c>
      <c r="J134" s="46" t="s">
        <v>493</v>
      </c>
      <c r="K134" s="47" t="s">
        <v>479</v>
      </c>
      <c r="L134" s="46" t="s">
        <v>498</v>
      </c>
      <c r="M134" s="48" t="str">
        <f t="shared" si="34"/>
        <v>Y,C</v>
      </c>
    </row>
    <row r="135" spans="1:13" ht="17" thickBot="1" x14ac:dyDescent="0.25">
      <c r="A135" s="19">
        <v>9.3495370370370364E-3</v>
      </c>
      <c r="B135" s="20">
        <v>9.3819444444444445E-3</v>
      </c>
      <c r="C135" s="72">
        <f t="shared" si="28"/>
        <v>774.3</v>
      </c>
      <c r="D135" s="72">
        <f t="shared" si="29"/>
        <v>777.1</v>
      </c>
      <c r="E135" s="72">
        <f t="shared" si="30"/>
        <v>2.8000000000000682</v>
      </c>
      <c r="F135" s="23">
        <f t="shared" si="31"/>
        <v>774.3</v>
      </c>
      <c r="G135" s="20">
        <f t="shared" si="32"/>
        <v>3.2407407407408079E-5</v>
      </c>
      <c r="H135" s="23">
        <f t="shared" si="33"/>
        <v>2.800000000000058</v>
      </c>
      <c r="I135" s="17" t="s">
        <v>757</v>
      </c>
      <c r="J135" s="46" t="s">
        <v>127</v>
      </c>
      <c r="K135" s="47" t="s">
        <v>479</v>
      </c>
      <c r="L135" s="46" t="s">
        <v>498</v>
      </c>
      <c r="M135" s="48" t="str">
        <f t="shared" si="34"/>
        <v>V,C</v>
      </c>
    </row>
    <row r="136" spans="1:13" ht="17" thickBot="1" x14ac:dyDescent="0.25">
      <c r="A136" s="19">
        <v>9.3819444444444445E-3</v>
      </c>
      <c r="B136" s="20">
        <v>9.3981481481481485E-3</v>
      </c>
      <c r="C136" s="72">
        <f t="shared" si="28"/>
        <v>777.1</v>
      </c>
      <c r="D136" s="72">
        <f t="shared" si="29"/>
        <v>778.5</v>
      </c>
      <c r="E136" s="72">
        <f t="shared" si="30"/>
        <v>1.3999999999999773</v>
      </c>
      <c r="F136" s="61">
        <f t="shared" si="31"/>
        <v>777.1</v>
      </c>
      <c r="G136" s="68">
        <f t="shared" si="32"/>
        <v>1.6203703703704039E-5</v>
      </c>
      <c r="H136" s="61">
        <f t="shared" si="33"/>
        <v>1.400000000000029</v>
      </c>
      <c r="I136" s="17" t="s">
        <v>508</v>
      </c>
      <c r="J136" s="46"/>
      <c r="K136" s="47"/>
      <c r="L136" s="46"/>
      <c r="M136" s="48"/>
    </row>
    <row r="137" spans="1:13" ht="17" thickBot="1" x14ac:dyDescent="0.25">
      <c r="A137" s="20">
        <v>9.3981481481481485E-3</v>
      </c>
      <c r="C137" s="72">
        <f t="shared" si="28"/>
        <v>778.5</v>
      </c>
      <c r="D137" s="72"/>
      <c r="E137" s="72"/>
      <c r="F137" s="65">
        <v>778</v>
      </c>
      <c r="G137" s="69"/>
      <c r="H137" s="65"/>
      <c r="J137" s="46"/>
      <c r="K137" s="47"/>
      <c r="L137" s="46"/>
      <c r="M137" s="48"/>
    </row>
    <row r="138" spans="1:13" ht="17" thickBot="1" x14ac:dyDescent="0.25">
      <c r="C138" s="72"/>
      <c r="D138" s="72"/>
      <c r="E138" s="72"/>
      <c r="F138" s="65"/>
      <c r="G138" s="69"/>
      <c r="H138" s="65"/>
      <c r="J138" s="46"/>
      <c r="K138" s="47"/>
      <c r="L138" s="46"/>
      <c r="M138" s="48"/>
    </row>
    <row r="139" spans="1:13" ht="17" thickBot="1" x14ac:dyDescent="0.25">
      <c r="C139" s="72"/>
      <c r="D139" s="72"/>
      <c r="E139" s="72"/>
      <c r="F139" s="65"/>
      <c r="G139" s="69"/>
      <c r="H139" s="65"/>
      <c r="J139" s="46"/>
      <c r="K139" s="47"/>
      <c r="L139" s="46"/>
      <c r="M139" s="48"/>
    </row>
    <row r="140" spans="1:13" ht="17" thickBot="1" x14ac:dyDescent="0.25">
      <c r="C140" s="72"/>
      <c r="D140" s="72"/>
      <c r="E140" s="72"/>
      <c r="F140" s="65"/>
      <c r="G140" s="69"/>
      <c r="H140" s="65"/>
      <c r="J140" s="46"/>
      <c r="K140" s="47"/>
      <c r="L140" s="46"/>
      <c r="M140" s="48"/>
    </row>
    <row r="141" spans="1:13" ht="17" thickBot="1" x14ac:dyDescent="0.25">
      <c r="C141" s="72"/>
      <c r="D141" s="72"/>
      <c r="E141" s="72"/>
      <c r="F141" s="65"/>
      <c r="G141" s="69"/>
      <c r="H141" s="65"/>
      <c r="J141" s="46"/>
      <c r="K141" s="47"/>
      <c r="L141" s="46"/>
      <c r="M141" s="48"/>
    </row>
    <row r="142" spans="1:13" x14ac:dyDescent="0.2">
      <c r="F142" s="65"/>
      <c r="G142" s="69"/>
      <c r="H142" s="65"/>
      <c r="J142" s="46"/>
      <c r="K142" s="47"/>
      <c r="L142" s="46"/>
      <c r="M142" s="48"/>
    </row>
    <row r="143" spans="1:13" x14ac:dyDescent="0.2">
      <c r="F143" s="65"/>
      <c r="G143" s="69"/>
      <c r="H143" s="65"/>
      <c r="J143" s="46"/>
      <c r="K143" s="47"/>
      <c r="L143" s="46"/>
      <c r="M143" s="48"/>
    </row>
    <row r="144" spans="1:13" x14ac:dyDescent="0.2">
      <c r="F144" s="65"/>
      <c r="G144" s="69"/>
      <c r="H144" s="65"/>
      <c r="J144" s="46"/>
      <c r="K144" s="47"/>
      <c r="L144" s="46"/>
      <c r="M144" s="48"/>
    </row>
    <row r="145" spans="6:13" x14ac:dyDescent="0.2">
      <c r="F145" s="65"/>
      <c r="G145" s="69"/>
      <c r="H145" s="65"/>
      <c r="J145" s="46"/>
      <c r="K145" s="47"/>
      <c r="L145" s="46"/>
      <c r="M145" s="48"/>
    </row>
    <row r="146" spans="6:13" x14ac:dyDescent="0.2">
      <c r="F146" s="65"/>
      <c r="G146" s="69"/>
      <c r="H146" s="65"/>
      <c r="J146" s="46"/>
      <c r="K146" s="47"/>
      <c r="L146" s="46"/>
      <c r="M146" s="48"/>
    </row>
    <row r="147" spans="6:13" x14ac:dyDescent="0.2">
      <c r="F147" s="65"/>
      <c r="G147" s="69"/>
      <c r="H147" s="65"/>
      <c r="J147" s="46"/>
      <c r="K147" s="47"/>
      <c r="L147" s="46"/>
      <c r="M147" s="48"/>
    </row>
    <row r="148" spans="6:13" x14ac:dyDescent="0.2">
      <c r="F148" s="63"/>
      <c r="G148" s="69"/>
      <c r="H148" s="63"/>
    </row>
    <row r="149" spans="6:13" x14ac:dyDescent="0.2">
      <c r="F149" s="63"/>
      <c r="G149" s="63"/>
      <c r="H149" s="63"/>
    </row>
    <row r="150" spans="6:13" x14ac:dyDescent="0.2">
      <c r="F150" s="63"/>
      <c r="G150" s="63"/>
      <c r="H150" s="63"/>
    </row>
    <row r="151" spans="6:13" x14ac:dyDescent="0.2">
      <c r="F151" s="63"/>
      <c r="G151" s="63"/>
      <c r="H151" s="63"/>
    </row>
    <row r="152" spans="6:13" x14ac:dyDescent="0.2">
      <c r="F152" s="63"/>
      <c r="G152" s="63"/>
      <c r="H152" s="63"/>
    </row>
    <row r="153" spans="6:13" x14ac:dyDescent="0.2">
      <c r="F153" s="63"/>
      <c r="G153" s="63"/>
      <c r="H153" s="63"/>
    </row>
    <row r="154" spans="6:13" x14ac:dyDescent="0.2">
      <c r="F154" s="63"/>
      <c r="G154" s="63"/>
      <c r="H154" s="63"/>
    </row>
    <row r="155" spans="6:13" x14ac:dyDescent="0.2">
      <c r="F155" s="63"/>
      <c r="G155" s="63"/>
      <c r="H155" s="63"/>
    </row>
    <row r="156" spans="6:13" x14ac:dyDescent="0.2">
      <c r="F156" s="63"/>
      <c r="G156" s="63"/>
      <c r="H156" s="63"/>
    </row>
    <row r="157" spans="6:13" x14ac:dyDescent="0.2">
      <c r="F157" s="63"/>
      <c r="G157" s="63"/>
      <c r="H157" s="63"/>
    </row>
    <row r="158" spans="6:13" x14ac:dyDescent="0.2">
      <c r="F158" s="63"/>
      <c r="G158" s="63"/>
      <c r="H158" s="63"/>
    </row>
    <row r="159" spans="6:13" x14ac:dyDescent="0.2">
      <c r="F159" s="63"/>
      <c r="G159" s="63"/>
      <c r="H159" s="63"/>
    </row>
  </sheetData>
  <autoFilter ref="A1:M1" xr:uid="{F73462C4-EF8F-2D4F-9366-C51D931E3FAE}">
    <sortState xmlns:xlrd2="http://schemas.microsoft.com/office/spreadsheetml/2017/richdata2" ref="A2:M137">
      <sortCondition ref="A1:A137"/>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Rehearsal 1-1</vt:lpstr>
      <vt:lpstr>Rehearsal 1-2 </vt:lpstr>
      <vt:lpstr>Rehearsal 2-1</vt:lpstr>
      <vt:lpstr>Rehearsal 2-2</vt:lpstr>
      <vt:lpstr>Rehearsal 3.1</vt:lpstr>
      <vt:lpstr>Rehearsal 3-2</vt:lpstr>
      <vt:lpstr>Rehearsal 4-1</vt:lpstr>
      <vt:lpstr>Rehearsal 4-2</vt:lpstr>
      <vt:lpstr>Rehearsal 5-1</vt:lpstr>
      <vt:lpstr>Rehearsal 5.2</vt:lpstr>
      <vt:lpstr>BA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2018-03-22T08:33:45Z</dcterms:created>
  <dcterms:modified xsi:type="dcterms:W3CDTF">2022-09-26T12:53:00Z</dcterms:modified>
</cp:coreProperties>
</file>