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mam\Thesis\Final corrections feb 24\Data for ORDA\Chapter 1 carbon\"/>
    </mc:Choice>
  </mc:AlternateContent>
  <xr:revisionPtr revIDLastSave="0" documentId="13_ncr:1_{99F98074-0A93-43C8-BBFA-920148CC55FF}" xr6:coauthVersionLast="47" xr6:coauthVersionMax="47" xr10:uidLastSave="{00000000-0000-0000-0000-000000000000}"/>
  <bookViews>
    <workbookView xWindow="-110" yWindow="-110" windowWidth="19420" windowHeight="10300" xr2:uid="{1AC18209-77D8-44D6-89BF-7E213EC2A807}"/>
  </bookViews>
  <sheets>
    <sheet name="CN analysis" sheetId="1" r:id="rId1"/>
    <sheet name="SOC calculations" sheetId="2" r:id="rId2"/>
    <sheet name="Mean bulk density and SOC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2" i="3" l="1"/>
  <c r="C10" i="3"/>
  <c r="G11" i="2"/>
  <c r="C5" i="3" s="1"/>
  <c r="E4" i="2"/>
  <c r="E3" i="2"/>
  <c r="F3" i="2"/>
  <c r="F4" i="2"/>
  <c r="F5" i="2"/>
  <c r="F6" i="2"/>
  <c r="G6" i="2" s="1"/>
  <c r="F7" i="2"/>
  <c r="G7" i="2" s="1"/>
  <c r="F8" i="2"/>
  <c r="F9" i="2"/>
  <c r="G9" i="2" s="1"/>
  <c r="F10" i="2"/>
  <c r="G10" i="2" s="1"/>
  <c r="F11" i="2"/>
  <c r="F12" i="2"/>
  <c r="G12" i="2" s="1"/>
  <c r="F13" i="2"/>
  <c r="G13" i="2" s="1"/>
  <c r="F14" i="2"/>
  <c r="F15" i="2"/>
  <c r="G15" i="2" s="1"/>
  <c r="F16" i="2"/>
  <c r="G16" i="2" s="1"/>
  <c r="F17" i="2"/>
  <c r="F18" i="2"/>
  <c r="G18" i="2" s="1"/>
  <c r="F19" i="2"/>
  <c r="G19" i="2" s="1"/>
  <c r="F20" i="2"/>
  <c r="F21" i="2"/>
  <c r="G21" i="2" s="1"/>
  <c r="F22" i="2"/>
  <c r="G22" i="2" s="1"/>
  <c r="F23" i="2"/>
  <c r="F24" i="2"/>
  <c r="G24" i="2" s="1"/>
  <c r="F25" i="2"/>
  <c r="G25" i="2" s="1"/>
  <c r="F26" i="2"/>
  <c r="F27" i="2"/>
  <c r="G27" i="2" s="1"/>
  <c r="F28" i="2"/>
  <c r="G28" i="2" s="1"/>
  <c r="F29" i="2"/>
  <c r="F30" i="2"/>
  <c r="G30" i="2" s="1"/>
  <c r="F31" i="2"/>
  <c r="G31" i="2" s="1"/>
  <c r="F32" i="2"/>
  <c r="F33" i="2"/>
  <c r="G33" i="2" s="1"/>
  <c r="F34" i="2"/>
  <c r="G34" i="2" s="1"/>
  <c r="F35" i="2"/>
  <c r="F36" i="2"/>
  <c r="G36" i="2" s="1"/>
  <c r="F37" i="2"/>
  <c r="G37" i="2" s="1"/>
  <c r="F38" i="2"/>
  <c r="F39" i="2"/>
  <c r="G39" i="2" s="1"/>
  <c r="F40" i="2"/>
  <c r="G40" i="2" s="1"/>
  <c r="F41" i="2"/>
  <c r="F42" i="2"/>
  <c r="G42" i="2" s="1"/>
  <c r="F43" i="2"/>
  <c r="G43" i="2" s="1"/>
  <c r="F44" i="2"/>
  <c r="F45" i="2"/>
  <c r="G45" i="2" s="1"/>
  <c r="F46" i="2"/>
  <c r="G46" i="2" s="1"/>
  <c r="F2" i="2"/>
  <c r="E44" i="2"/>
  <c r="E41" i="2"/>
  <c r="E38" i="2"/>
  <c r="G38" i="2" s="1"/>
  <c r="E35" i="2"/>
  <c r="G35" i="2" s="1"/>
  <c r="C13" i="3" s="1"/>
  <c r="E32" i="2"/>
  <c r="G32" i="2" s="1"/>
  <c r="E29" i="2"/>
  <c r="G29" i="2" s="1"/>
  <c r="C11" i="3" s="1"/>
  <c r="E26" i="2"/>
  <c r="G26" i="2" s="1"/>
  <c r="E23" i="2"/>
  <c r="G23" i="2" s="1"/>
  <c r="C9" i="3" s="1"/>
  <c r="E20" i="2"/>
  <c r="G20" i="2" s="1"/>
  <c r="C8" i="3" s="1"/>
  <c r="E17" i="2"/>
  <c r="G17" i="2" s="1"/>
  <c r="C7" i="3" s="1"/>
  <c r="E14" i="2"/>
  <c r="E11" i="2"/>
  <c r="E8" i="2"/>
  <c r="E5" i="2"/>
  <c r="E2" i="2"/>
  <c r="G2" i="2" s="1"/>
  <c r="C14" i="3" l="1"/>
  <c r="G14" i="2"/>
  <c r="C6" i="3" s="1"/>
  <c r="G4" i="2"/>
  <c r="G41" i="2"/>
  <c r="C15" i="3" s="1"/>
  <c r="G44" i="2"/>
  <c r="C16" i="3" s="1"/>
  <c r="G3" i="2"/>
  <c r="C2" i="3" s="1"/>
  <c r="G5" i="2"/>
  <c r="C3" i="3" s="1"/>
  <c r="G8" i="2"/>
  <c r="C4" i="3" s="1"/>
</calcChain>
</file>

<file path=xl/sharedStrings.xml><?xml version="1.0" encoding="utf-8"?>
<sst xmlns="http://schemas.openxmlformats.org/spreadsheetml/2006/main" count="105" uniqueCount="58">
  <si>
    <t xml:space="preserve">Name  </t>
  </si>
  <si>
    <t>N  [%]</t>
  </si>
  <si>
    <t>C  [%]</t>
  </si>
  <si>
    <t>C/N  ratio</t>
  </si>
  <si>
    <t>1A</t>
  </si>
  <si>
    <t>1B</t>
  </si>
  <si>
    <t>1C</t>
  </si>
  <si>
    <t>2A</t>
  </si>
  <si>
    <t>2B</t>
  </si>
  <si>
    <t>2C</t>
  </si>
  <si>
    <t>3A</t>
  </si>
  <si>
    <t>3B</t>
  </si>
  <si>
    <t>3C</t>
  </si>
  <si>
    <t>4A</t>
  </si>
  <si>
    <t>4B</t>
  </si>
  <si>
    <t>4C</t>
  </si>
  <si>
    <t>5A</t>
  </si>
  <si>
    <t>5B</t>
  </si>
  <si>
    <t>5C</t>
  </si>
  <si>
    <t>6A</t>
  </si>
  <si>
    <t>6B</t>
  </si>
  <si>
    <t>6C</t>
  </si>
  <si>
    <t>7A</t>
  </si>
  <si>
    <t>7B</t>
  </si>
  <si>
    <t>7C</t>
  </si>
  <si>
    <t>8A</t>
  </si>
  <si>
    <t>8B</t>
  </si>
  <si>
    <t>8C</t>
  </si>
  <si>
    <t>9A</t>
  </si>
  <si>
    <t>9B</t>
  </si>
  <si>
    <t>9C</t>
  </si>
  <si>
    <t>10A</t>
  </si>
  <si>
    <t>10B</t>
  </si>
  <si>
    <t>10C</t>
  </si>
  <si>
    <t>11A</t>
  </si>
  <si>
    <t>11B</t>
  </si>
  <si>
    <t>11C</t>
  </si>
  <si>
    <t>12A</t>
  </si>
  <si>
    <t>12B</t>
  </si>
  <si>
    <t>12C</t>
  </si>
  <si>
    <t>13A</t>
  </si>
  <si>
    <t>13B</t>
  </si>
  <si>
    <t>13C</t>
  </si>
  <si>
    <t>14A</t>
  </si>
  <si>
    <t>14B</t>
  </si>
  <si>
    <t>14C</t>
  </si>
  <si>
    <t>15A</t>
  </si>
  <si>
    <t>15B</t>
  </si>
  <si>
    <t>15C</t>
  </si>
  <si>
    <t>Date of analysis</t>
  </si>
  <si>
    <t>Oh depth (cm)</t>
  </si>
  <si>
    <t>Bulk density (g/cm3)</t>
  </si>
  <si>
    <t>Oh depth (m)</t>
  </si>
  <si>
    <t>C concentration</t>
  </si>
  <si>
    <t>SOC (t/ha) = 10000*Oh depth(m)*C concentration*BD</t>
  </si>
  <si>
    <t>SOC mean</t>
  </si>
  <si>
    <t xml:space="preserve">Plot </t>
  </si>
  <si>
    <t xml:space="preserve">Average Bulk density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</si>
</sst>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16" fontId="0" fillId="0" borderId="0" xfId="0" applyNumberForma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center"/>
    </xf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0F8532-B3A9-4B53-A711-0C80EF44B286}">
  <dimension ref="A1:E46"/>
  <sheetViews>
    <sheetView tabSelected="1" workbookViewId="0">
      <pane ySplit="1" topLeftCell="A28" activePane="bottomLeft" state="frozen"/>
      <selection pane="bottomLeft" activeCell="H40" sqref="H40"/>
    </sheetView>
  </sheetViews>
  <sheetFormatPr defaultRowHeight="14.5" x14ac:dyDescent="0.35"/>
  <cols>
    <col min="1" max="1" width="10.81640625" style="4" bestFit="1" customWidth="1"/>
    <col min="2" max="2" width="20.7265625" bestFit="1" customWidth="1"/>
    <col min="3" max="3" width="8.54296875" bestFit="1" customWidth="1"/>
    <col min="4" max="4" width="8.1796875" bestFit="1" customWidth="1"/>
    <col min="5" max="5" width="13.1796875" bestFit="1" customWidth="1"/>
  </cols>
  <sheetData>
    <row r="1" spans="1:5" s="1" customFormat="1" ht="21" x14ac:dyDescent="0.5">
      <c r="A1" s="3" t="s">
        <v>0</v>
      </c>
      <c r="B1" s="1" t="s">
        <v>49</v>
      </c>
      <c r="C1" s="1" t="s">
        <v>1</v>
      </c>
      <c r="D1" s="1" t="s">
        <v>2</v>
      </c>
      <c r="E1" s="1" t="s">
        <v>3</v>
      </c>
    </row>
    <row r="2" spans="1:5" x14ac:dyDescent="0.35">
      <c r="A2" s="4" t="s">
        <v>4</v>
      </c>
      <c r="B2" s="2">
        <v>44846</v>
      </c>
      <c r="C2">
        <v>0.51</v>
      </c>
      <c r="D2">
        <v>9.5500000000000007</v>
      </c>
      <c r="E2">
        <v>18.666699999999999</v>
      </c>
    </row>
    <row r="3" spans="1:5" x14ac:dyDescent="0.35">
      <c r="A3" s="4" t="s">
        <v>5</v>
      </c>
      <c r="B3" s="2">
        <v>44846</v>
      </c>
      <c r="C3">
        <v>0.94</v>
      </c>
      <c r="D3">
        <v>19.12</v>
      </c>
      <c r="E3">
        <v>20.368200000000002</v>
      </c>
    </row>
    <row r="4" spans="1:5" x14ac:dyDescent="0.35">
      <c r="A4" s="4" t="s">
        <v>6</v>
      </c>
      <c r="B4" s="2">
        <v>44846</v>
      </c>
      <c r="C4">
        <v>0.28000000000000003</v>
      </c>
      <c r="D4">
        <v>8.36</v>
      </c>
      <c r="E4">
        <v>29.7468</v>
      </c>
    </row>
    <row r="5" spans="1:5" x14ac:dyDescent="0.35">
      <c r="A5" s="4" t="s">
        <v>7</v>
      </c>
      <c r="B5" s="2">
        <v>44846</v>
      </c>
      <c r="C5">
        <v>1.08</v>
      </c>
      <c r="D5">
        <v>19.75</v>
      </c>
      <c r="E5">
        <v>18.310700000000001</v>
      </c>
    </row>
    <row r="6" spans="1:5" x14ac:dyDescent="0.35">
      <c r="A6" s="4" t="s">
        <v>8</v>
      </c>
      <c r="B6" s="2">
        <v>44846</v>
      </c>
      <c r="C6">
        <v>0.78</v>
      </c>
      <c r="D6">
        <v>21.26</v>
      </c>
      <c r="E6">
        <v>27.347200000000001</v>
      </c>
    </row>
    <row r="7" spans="1:5" x14ac:dyDescent="0.35">
      <c r="A7" s="4" t="s">
        <v>9</v>
      </c>
      <c r="B7" s="2">
        <v>44846</v>
      </c>
      <c r="C7">
        <v>0.35</v>
      </c>
      <c r="D7">
        <v>10.29</v>
      </c>
      <c r="E7">
        <v>29.515699999999999</v>
      </c>
    </row>
    <row r="8" spans="1:5" x14ac:dyDescent="0.35">
      <c r="A8" s="4" t="s">
        <v>10</v>
      </c>
      <c r="B8" s="2">
        <v>44846</v>
      </c>
      <c r="C8">
        <v>0.4</v>
      </c>
      <c r="D8">
        <v>15.13</v>
      </c>
      <c r="E8">
        <v>37.527700000000003</v>
      </c>
    </row>
    <row r="9" spans="1:5" x14ac:dyDescent="0.35">
      <c r="A9" s="4" t="s">
        <v>11</v>
      </c>
      <c r="B9" s="2">
        <v>44846</v>
      </c>
      <c r="C9">
        <v>2.2400000000000002</v>
      </c>
      <c r="D9">
        <v>53.34</v>
      </c>
      <c r="E9">
        <v>23.787800000000001</v>
      </c>
    </row>
    <row r="10" spans="1:5" x14ac:dyDescent="0.35">
      <c r="A10" s="4" t="s">
        <v>12</v>
      </c>
      <c r="B10" s="2">
        <v>44846</v>
      </c>
      <c r="C10">
        <v>1.77</v>
      </c>
      <c r="D10">
        <v>43.4</v>
      </c>
      <c r="E10">
        <v>24.500800000000002</v>
      </c>
    </row>
    <row r="11" spans="1:5" x14ac:dyDescent="0.35">
      <c r="A11" s="4" t="s">
        <v>13</v>
      </c>
      <c r="B11" s="2">
        <v>44846</v>
      </c>
      <c r="C11">
        <v>1.34</v>
      </c>
      <c r="D11">
        <v>30.49</v>
      </c>
      <c r="E11">
        <v>22.781600000000001</v>
      </c>
    </row>
    <row r="12" spans="1:5" x14ac:dyDescent="0.35">
      <c r="A12" s="4" t="s">
        <v>14</v>
      </c>
      <c r="B12" s="2">
        <v>44846</v>
      </c>
      <c r="C12">
        <v>0.24</v>
      </c>
      <c r="D12">
        <v>8.23</v>
      </c>
      <c r="E12">
        <v>34.3003</v>
      </c>
    </row>
    <row r="13" spans="1:5" x14ac:dyDescent="0.35">
      <c r="A13" s="4" t="s">
        <v>15</v>
      </c>
      <c r="B13" s="2">
        <v>44846</v>
      </c>
      <c r="C13">
        <v>1.88</v>
      </c>
      <c r="D13">
        <v>50.89</v>
      </c>
      <c r="E13">
        <v>27.002300000000002</v>
      </c>
    </row>
    <row r="14" spans="1:5" x14ac:dyDescent="0.35">
      <c r="A14" s="4" t="s">
        <v>16</v>
      </c>
      <c r="B14" s="2">
        <v>44846</v>
      </c>
      <c r="C14">
        <v>0.51</v>
      </c>
      <c r="D14">
        <v>19.309999999999999</v>
      </c>
      <c r="E14">
        <v>37.5075</v>
      </c>
    </row>
    <row r="15" spans="1:5" x14ac:dyDescent="0.35">
      <c r="A15" s="4" t="s">
        <v>17</v>
      </c>
      <c r="B15" s="2">
        <v>44846</v>
      </c>
      <c r="C15">
        <v>0.42</v>
      </c>
      <c r="D15">
        <v>14.77</v>
      </c>
      <c r="E15">
        <v>34.986699999999999</v>
      </c>
    </row>
    <row r="16" spans="1:5" x14ac:dyDescent="0.35">
      <c r="A16" s="4" t="s">
        <v>18</v>
      </c>
      <c r="B16" s="2">
        <v>44846</v>
      </c>
      <c r="C16">
        <v>0.47</v>
      </c>
      <c r="D16">
        <v>14.42</v>
      </c>
      <c r="E16">
        <v>30.855</v>
      </c>
    </row>
    <row r="17" spans="1:5" x14ac:dyDescent="0.35">
      <c r="A17" s="4" t="s">
        <v>19</v>
      </c>
      <c r="B17" s="2">
        <v>44847</v>
      </c>
      <c r="C17">
        <v>2.78</v>
      </c>
      <c r="D17">
        <v>49.21</v>
      </c>
      <c r="E17">
        <v>17.6736</v>
      </c>
    </row>
    <row r="18" spans="1:5" x14ac:dyDescent="0.35">
      <c r="A18" s="4" t="s">
        <v>20</v>
      </c>
      <c r="B18" s="2">
        <v>44847</v>
      </c>
      <c r="C18">
        <v>2.0699999999999998</v>
      </c>
      <c r="D18">
        <v>43.15</v>
      </c>
      <c r="E18">
        <v>20.816099999999999</v>
      </c>
    </row>
    <row r="19" spans="1:5" x14ac:dyDescent="0.35">
      <c r="A19" s="4" t="s">
        <v>21</v>
      </c>
      <c r="B19" s="2">
        <v>44847</v>
      </c>
      <c r="C19">
        <v>2.4700000000000002</v>
      </c>
      <c r="D19">
        <v>47.18</v>
      </c>
      <c r="E19">
        <v>19.073399999999999</v>
      </c>
    </row>
    <row r="20" spans="1:5" x14ac:dyDescent="0.35">
      <c r="A20" s="4" t="s">
        <v>22</v>
      </c>
      <c r="B20" s="2">
        <v>44847</v>
      </c>
      <c r="C20">
        <v>0.42</v>
      </c>
      <c r="D20">
        <v>8.83</v>
      </c>
      <c r="E20">
        <v>21.0457</v>
      </c>
    </row>
    <row r="21" spans="1:5" x14ac:dyDescent="0.35">
      <c r="A21" s="4" t="s">
        <v>23</v>
      </c>
      <c r="B21" s="2">
        <v>44847</v>
      </c>
      <c r="C21">
        <v>0.59</v>
      </c>
      <c r="D21">
        <v>11.94</v>
      </c>
      <c r="E21">
        <v>20.385899999999999</v>
      </c>
    </row>
    <row r="22" spans="1:5" x14ac:dyDescent="0.35">
      <c r="A22" s="4" t="s">
        <v>24</v>
      </c>
      <c r="B22" s="2">
        <v>44847</v>
      </c>
      <c r="C22">
        <v>0.35</v>
      </c>
      <c r="D22">
        <v>6.55</v>
      </c>
      <c r="E22">
        <v>18.450399999999998</v>
      </c>
    </row>
    <row r="23" spans="1:5" x14ac:dyDescent="0.35">
      <c r="A23" s="4" t="s">
        <v>25</v>
      </c>
      <c r="B23" s="2">
        <v>44847</v>
      </c>
      <c r="C23">
        <v>0.39</v>
      </c>
      <c r="D23">
        <v>6.87</v>
      </c>
      <c r="E23">
        <v>17.546099999999999</v>
      </c>
    </row>
    <row r="24" spans="1:5" x14ac:dyDescent="0.35">
      <c r="A24" s="4" t="s">
        <v>26</v>
      </c>
      <c r="B24" s="2">
        <v>44847</v>
      </c>
      <c r="C24">
        <v>1.31</v>
      </c>
      <c r="D24">
        <v>28.22</v>
      </c>
      <c r="E24">
        <v>21.581600000000002</v>
      </c>
    </row>
    <row r="25" spans="1:5" x14ac:dyDescent="0.35">
      <c r="A25" s="4" t="s">
        <v>27</v>
      </c>
      <c r="B25" s="2">
        <v>44847</v>
      </c>
      <c r="C25">
        <v>0.33</v>
      </c>
      <c r="D25">
        <v>8.48</v>
      </c>
      <c r="E25">
        <v>25.946300000000001</v>
      </c>
    </row>
    <row r="26" spans="1:5" x14ac:dyDescent="0.35">
      <c r="A26" s="4" t="s">
        <v>28</v>
      </c>
      <c r="B26" s="2">
        <v>44847</v>
      </c>
      <c r="C26">
        <v>0.56000000000000005</v>
      </c>
      <c r="D26">
        <v>10.25</v>
      </c>
      <c r="E26">
        <v>18.395800000000001</v>
      </c>
    </row>
    <row r="27" spans="1:5" x14ac:dyDescent="0.35">
      <c r="A27" s="4" t="s">
        <v>29</v>
      </c>
      <c r="B27" s="2">
        <v>44847</v>
      </c>
      <c r="C27">
        <v>1.89</v>
      </c>
      <c r="D27">
        <v>37.299999999999997</v>
      </c>
      <c r="E27">
        <v>19.764900000000001</v>
      </c>
    </row>
    <row r="28" spans="1:5" x14ac:dyDescent="0.35">
      <c r="A28" s="4" t="s">
        <v>30</v>
      </c>
      <c r="B28" s="2">
        <v>44847</v>
      </c>
      <c r="C28">
        <v>0.5</v>
      </c>
      <c r="D28">
        <v>7.32</v>
      </c>
      <c r="E28">
        <v>14.5562</v>
      </c>
    </row>
    <row r="29" spans="1:5" x14ac:dyDescent="0.35">
      <c r="A29" s="4" t="s">
        <v>31</v>
      </c>
      <c r="B29" s="2">
        <v>44847</v>
      </c>
      <c r="C29">
        <v>0.53</v>
      </c>
      <c r="D29">
        <v>8.61</v>
      </c>
      <c r="E29">
        <v>16.150300000000001</v>
      </c>
    </row>
    <row r="30" spans="1:5" x14ac:dyDescent="0.35">
      <c r="A30" s="4" t="s">
        <v>32</v>
      </c>
      <c r="B30" s="2">
        <v>44847</v>
      </c>
      <c r="C30">
        <v>0.55000000000000004</v>
      </c>
      <c r="D30">
        <v>8.9600000000000009</v>
      </c>
      <c r="E30">
        <v>16.3399</v>
      </c>
    </row>
    <row r="31" spans="1:5" x14ac:dyDescent="0.35">
      <c r="A31" s="4" t="s">
        <v>33</v>
      </c>
      <c r="B31" s="2">
        <v>44847</v>
      </c>
      <c r="C31">
        <v>1.85</v>
      </c>
      <c r="D31">
        <v>31.6</v>
      </c>
      <c r="E31">
        <v>17.094200000000001</v>
      </c>
    </row>
    <row r="32" spans="1:5" x14ac:dyDescent="0.35">
      <c r="A32" s="4" t="s">
        <v>34</v>
      </c>
      <c r="B32" s="2">
        <v>44848</v>
      </c>
      <c r="C32">
        <v>0.56999999999999995</v>
      </c>
      <c r="D32">
        <v>15.12</v>
      </c>
      <c r="E32">
        <v>26.388300000000001</v>
      </c>
    </row>
    <row r="33" spans="1:5" x14ac:dyDescent="0.35">
      <c r="A33" s="4" t="s">
        <v>35</v>
      </c>
      <c r="B33" s="2">
        <v>44848</v>
      </c>
      <c r="C33">
        <v>2.21</v>
      </c>
      <c r="D33">
        <v>47.39</v>
      </c>
      <c r="E33">
        <v>21.395199999999999</v>
      </c>
    </row>
    <row r="34" spans="1:5" x14ac:dyDescent="0.35">
      <c r="A34" s="4" t="s">
        <v>36</v>
      </c>
      <c r="B34" s="2">
        <v>44848</v>
      </c>
      <c r="C34">
        <v>0.63</v>
      </c>
      <c r="D34">
        <v>18.88</v>
      </c>
      <c r="E34">
        <v>29.961200000000002</v>
      </c>
    </row>
    <row r="35" spans="1:5" x14ac:dyDescent="0.35">
      <c r="A35" s="4" t="s">
        <v>37</v>
      </c>
      <c r="B35" s="2">
        <v>44848</v>
      </c>
      <c r="C35">
        <v>1.96</v>
      </c>
      <c r="D35">
        <v>40.86</v>
      </c>
      <c r="E35">
        <v>20.8766</v>
      </c>
    </row>
    <row r="36" spans="1:5" x14ac:dyDescent="0.35">
      <c r="A36" s="4" t="s">
        <v>38</v>
      </c>
      <c r="B36" s="2">
        <v>44848</v>
      </c>
      <c r="C36">
        <v>1.63</v>
      </c>
      <c r="D36">
        <v>40.19</v>
      </c>
      <c r="E36">
        <v>24.5946</v>
      </c>
    </row>
    <row r="37" spans="1:5" x14ac:dyDescent="0.35">
      <c r="A37" s="4" t="s">
        <v>39</v>
      </c>
      <c r="B37" s="2">
        <v>44848</v>
      </c>
      <c r="C37">
        <v>2.5099999999999998</v>
      </c>
      <c r="D37">
        <v>49.44</v>
      </c>
      <c r="E37">
        <v>19.6967</v>
      </c>
    </row>
    <row r="38" spans="1:5" x14ac:dyDescent="0.35">
      <c r="A38" s="4" t="s">
        <v>40</v>
      </c>
      <c r="B38" s="2">
        <v>44848</v>
      </c>
      <c r="C38">
        <v>1.39</v>
      </c>
      <c r="D38">
        <v>33.85</v>
      </c>
      <c r="E38">
        <v>24.3688</v>
      </c>
    </row>
    <row r="39" spans="1:5" x14ac:dyDescent="0.35">
      <c r="A39" s="4" t="s">
        <v>41</v>
      </c>
      <c r="B39" s="2">
        <v>44848</v>
      </c>
      <c r="C39">
        <v>1.08</v>
      </c>
      <c r="D39">
        <v>30.33</v>
      </c>
      <c r="E39">
        <v>28.1877</v>
      </c>
    </row>
    <row r="40" spans="1:5" x14ac:dyDescent="0.35">
      <c r="A40" s="4" t="s">
        <v>42</v>
      </c>
      <c r="B40" s="2">
        <v>44848</v>
      </c>
      <c r="C40">
        <v>0.98</v>
      </c>
      <c r="D40">
        <v>31.07</v>
      </c>
      <c r="E40">
        <v>31.849399999999999</v>
      </c>
    </row>
    <row r="41" spans="1:5" x14ac:dyDescent="0.35">
      <c r="A41" s="4" t="s">
        <v>43</v>
      </c>
      <c r="B41" s="2">
        <v>44848</v>
      </c>
      <c r="C41">
        <v>0.89</v>
      </c>
      <c r="D41">
        <v>25.54</v>
      </c>
      <c r="E41">
        <v>28.608899999999998</v>
      </c>
    </row>
    <row r="42" spans="1:5" x14ac:dyDescent="0.35">
      <c r="A42" s="4" t="s">
        <v>44</v>
      </c>
      <c r="B42" s="2">
        <v>44848</v>
      </c>
      <c r="C42">
        <v>1.9</v>
      </c>
      <c r="D42">
        <v>44.35</v>
      </c>
      <c r="E42">
        <v>23.357800000000001</v>
      </c>
    </row>
    <row r="43" spans="1:5" x14ac:dyDescent="0.35">
      <c r="A43" s="4" t="s">
        <v>45</v>
      </c>
      <c r="B43" s="2">
        <v>44848</v>
      </c>
      <c r="C43">
        <v>2.15</v>
      </c>
      <c r="D43">
        <v>42.74</v>
      </c>
      <c r="E43">
        <v>19.863099999999999</v>
      </c>
    </row>
    <row r="44" spans="1:5" x14ac:dyDescent="0.35">
      <c r="A44" s="4" t="s">
        <v>46</v>
      </c>
      <c r="B44" s="2">
        <v>44848</v>
      </c>
      <c r="C44">
        <v>0.75</v>
      </c>
      <c r="D44">
        <v>21.53</v>
      </c>
      <c r="E44">
        <v>28.5716</v>
      </c>
    </row>
    <row r="45" spans="1:5" x14ac:dyDescent="0.35">
      <c r="A45" s="4" t="s">
        <v>47</v>
      </c>
      <c r="B45" s="2">
        <v>44848</v>
      </c>
      <c r="C45">
        <v>0.61</v>
      </c>
      <c r="D45">
        <v>19.850000000000001</v>
      </c>
      <c r="E45">
        <v>32.683900000000001</v>
      </c>
    </row>
    <row r="46" spans="1:5" x14ac:dyDescent="0.35">
      <c r="A46" s="4" t="s">
        <v>48</v>
      </c>
      <c r="B46" s="2">
        <v>44848</v>
      </c>
      <c r="C46">
        <v>0.24</v>
      </c>
      <c r="D46">
        <v>6.95</v>
      </c>
      <c r="E46">
        <v>29.261099999999999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E0AB03-F8A6-4F71-9AEF-C79C67FA6B19}">
  <dimension ref="A1:J47"/>
  <sheetViews>
    <sheetView workbookViewId="0">
      <selection activeCell="O6" sqref="O6"/>
    </sheetView>
  </sheetViews>
  <sheetFormatPr defaultRowHeight="14.5" x14ac:dyDescent="0.35"/>
  <cols>
    <col min="1" max="1" width="10.81640625" style="4" bestFit="1" customWidth="1"/>
    <col min="2" max="2" width="8.1796875" bestFit="1" customWidth="1"/>
  </cols>
  <sheetData>
    <row r="1" spans="1:10" s="9" customFormat="1" ht="43.5" x14ac:dyDescent="0.35">
      <c r="A1" s="8" t="s">
        <v>0</v>
      </c>
      <c r="B1" s="9" t="s">
        <v>2</v>
      </c>
      <c r="C1" s="9" t="s">
        <v>50</v>
      </c>
      <c r="D1" s="5" t="s">
        <v>51</v>
      </c>
      <c r="E1" s="9" t="s">
        <v>52</v>
      </c>
      <c r="F1" s="9" t="s">
        <v>53</v>
      </c>
      <c r="G1" s="9" t="s">
        <v>54</v>
      </c>
    </row>
    <row r="2" spans="1:10" x14ac:dyDescent="0.35">
      <c r="A2" s="4" t="s">
        <v>4</v>
      </c>
      <c r="B2">
        <v>9.5500000000000007</v>
      </c>
      <c r="C2">
        <v>11.5</v>
      </c>
      <c r="D2" s="6">
        <v>0.62605299999999997</v>
      </c>
      <c r="E2">
        <f>0.01*11.5</f>
        <v>0.115</v>
      </c>
      <c r="F2">
        <f t="shared" ref="F2:F46" si="0">B2/100</f>
        <v>9.5500000000000002E-2</v>
      </c>
      <c r="G2">
        <f t="shared" ref="G2:G46" si="1">10000*E2*F2*D2</f>
        <v>68.756270724999993</v>
      </c>
      <c r="J2" s="6"/>
    </row>
    <row r="3" spans="1:10" x14ac:dyDescent="0.35">
      <c r="A3" s="4" t="s">
        <v>5</v>
      </c>
      <c r="B3">
        <v>19.12</v>
      </c>
      <c r="D3" s="6">
        <v>0.27902700000000003</v>
      </c>
      <c r="E3">
        <f>0.01*11.5</f>
        <v>0.115</v>
      </c>
      <c r="F3">
        <f t="shared" si="0"/>
        <v>0.19120000000000001</v>
      </c>
      <c r="G3">
        <f t="shared" si="1"/>
        <v>61.35245676000001</v>
      </c>
      <c r="J3" s="6"/>
    </row>
    <row r="4" spans="1:10" x14ac:dyDescent="0.35">
      <c r="A4" s="4" t="s">
        <v>6</v>
      </c>
      <c r="B4">
        <v>8.36</v>
      </c>
      <c r="D4" s="6">
        <v>0.53606600000000004</v>
      </c>
      <c r="E4">
        <f>0.01*11.5</f>
        <v>0.115</v>
      </c>
      <c r="F4">
        <f t="shared" si="0"/>
        <v>8.3599999999999994E-2</v>
      </c>
      <c r="G4">
        <f t="shared" si="1"/>
        <v>51.537385239999999</v>
      </c>
      <c r="I4" s="6"/>
      <c r="J4" s="6"/>
    </row>
    <row r="5" spans="1:10" x14ac:dyDescent="0.35">
      <c r="A5" s="4" t="s">
        <v>7</v>
      </c>
      <c r="B5">
        <v>19.75</v>
      </c>
      <c r="C5">
        <v>8</v>
      </c>
      <c r="D5" s="6">
        <v>0.31900099999999998</v>
      </c>
      <c r="E5">
        <f>0.01*C5</f>
        <v>0.08</v>
      </c>
      <c r="F5">
        <f t="shared" si="0"/>
        <v>0.19750000000000001</v>
      </c>
      <c r="G5">
        <f t="shared" si="1"/>
        <v>50.402158</v>
      </c>
      <c r="I5" s="6"/>
    </row>
    <row r="6" spans="1:10" x14ac:dyDescent="0.35">
      <c r="A6" s="4" t="s">
        <v>8</v>
      </c>
      <c r="B6">
        <v>21.26</v>
      </c>
      <c r="D6" s="6">
        <v>0.453488</v>
      </c>
      <c r="E6">
        <v>0.08</v>
      </c>
      <c r="F6">
        <f t="shared" si="0"/>
        <v>0.21260000000000001</v>
      </c>
      <c r="G6">
        <f t="shared" si="1"/>
        <v>77.129239040000002</v>
      </c>
      <c r="I6" s="6"/>
    </row>
    <row r="7" spans="1:10" x14ac:dyDescent="0.35">
      <c r="A7" s="4" t="s">
        <v>9</v>
      </c>
      <c r="B7">
        <v>10.29</v>
      </c>
      <c r="D7" s="6">
        <v>0.51350300000000004</v>
      </c>
      <c r="E7">
        <v>0.08</v>
      </c>
      <c r="F7">
        <f t="shared" si="0"/>
        <v>0.10289999999999999</v>
      </c>
      <c r="G7">
        <f t="shared" si="1"/>
        <v>42.271566960000001</v>
      </c>
    </row>
    <row r="8" spans="1:10" x14ac:dyDescent="0.35">
      <c r="A8" s="4" t="s">
        <v>10</v>
      </c>
      <c r="B8">
        <v>15.13</v>
      </c>
      <c r="C8">
        <v>10</v>
      </c>
      <c r="D8" s="6">
        <v>0.392764</v>
      </c>
      <c r="E8">
        <f>0.01*C8</f>
        <v>0.1</v>
      </c>
      <c r="F8">
        <f t="shared" si="0"/>
        <v>0.15130000000000002</v>
      </c>
      <c r="G8">
        <f t="shared" si="1"/>
        <v>59.425193200000002</v>
      </c>
      <c r="I8" s="6"/>
    </row>
    <row r="9" spans="1:10" x14ac:dyDescent="0.35">
      <c r="A9" s="4" t="s">
        <v>11</v>
      </c>
      <c r="B9">
        <v>53.34</v>
      </c>
      <c r="D9" s="6">
        <v>0.15076800000000001</v>
      </c>
      <c r="E9">
        <v>0.1</v>
      </c>
      <c r="F9">
        <f t="shared" si="0"/>
        <v>0.53339999999999999</v>
      </c>
      <c r="G9">
        <f t="shared" si="1"/>
        <v>80.419651200000004</v>
      </c>
      <c r="I9" s="6"/>
    </row>
    <row r="10" spans="1:10" x14ac:dyDescent="0.35">
      <c r="A10" s="4" t="s">
        <v>12</v>
      </c>
      <c r="B10">
        <v>43.4</v>
      </c>
      <c r="D10" s="6">
        <v>0.15045700000000001</v>
      </c>
      <c r="E10">
        <v>0.1</v>
      </c>
      <c r="F10">
        <f t="shared" si="0"/>
        <v>0.434</v>
      </c>
      <c r="G10">
        <f t="shared" si="1"/>
        <v>65.298338000000001</v>
      </c>
      <c r="I10" s="6"/>
    </row>
    <row r="11" spans="1:10" x14ac:dyDescent="0.35">
      <c r="A11" s="4" t="s">
        <v>13</v>
      </c>
      <c r="B11">
        <v>30.49</v>
      </c>
      <c r="C11">
        <v>9.67</v>
      </c>
      <c r="D11" s="6">
        <v>0.28564099999999998</v>
      </c>
      <c r="E11">
        <f>0.01*C11</f>
        <v>9.6700000000000008E-2</v>
      </c>
      <c r="F11">
        <f t="shared" si="0"/>
        <v>0.3049</v>
      </c>
      <c r="G11">
        <f t="shared" si="1"/>
        <v>84.217906850300011</v>
      </c>
      <c r="I11" s="6"/>
    </row>
    <row r="12" spans="1:10" x14ac:dyDescent="0.35">
      <c r="A12" s="4" t="s">
        <v>14</v>
      </c>
      <c r="B12">
        <v>8.23</v>
      </c>
      <c r="D12" s="6">
        <v>0.61101899999999998</v>
      </c>
      <c r="E12">
        <v>9.6699999999999994E-2</v>
      </c>
      <c r="F12">
        <f t="shared" si="0"/>
        <v>8.2299999999999998E-2</v>
      </c>
      <c r="G12">
        <f t="shared" si="1"/>
        <v>48.627397197899995</v>
      </c>
      <c r="I12" s="6"/>
    </row>
    <row r="13" spans="1:10" x14ac:dyDescent="0.35">
      <c r="A13" s="4" t="s">
        <v>15</v>
      </c>
      <c r="B13">
        <v>50.89</v>
      </c>
      <c r="D13" s="6">
        <v>0.225739</v>
      </c>
      <c r="E13">
        <v>9.6699999999999994E-2</v>
      </c>
      <c r="F13">
        <f t="shared" si="0"/>
        <v>0.50890000000000002</v>
      </c>
      <c r="G13">
        <f t="shared" si="1"/>
        <v>111.08758405569999</v>
      </c>
      <c r="I13" s="6"/>
    </row>
    <row r="14" spans="1:10" x14ac:dyDescent="0.35">
      <c r="A14" s="4" t="s">
        <v>16</v>
      </c>
      <c r="B14">
        <v>19.309999999999999</v>
      </c>
      <c r="C14">
        <v>11.34</v>
      </c>
      <c r="D14" s="6">
        <v>0.414906</v>
      </c>
      <c r="E14">
        <f>0.01*C14</f>
        <v>0.1134</v>
      </c>
      <c r="F14">
        <f t="shared" si="0"/>
        <v>0.19309999999999999</v>
      </c>
      <c r="G14">
        <f t="shared" si="1"/>
        <v>90.854207312399993</v>
      </c>
      <c r="I14" s="6"/>
    </row>
    <row r="15" spans="1:10" x14ac:dyDescent="0.35">
      <c r="A15" s="4" t="s">
        <v>17</v>
      </c>
      <c r="B15">
        <v>14.77</v>
      </c>
      <c r="D15" s="6">
        <v>0.43324400000000002</v>
      </c>
      <c r="E15">
        <v>0.1134</v>
      </c>
      <c r="F15">
        <f t="shared" si="0"/>
        <v>0.1477</v>
      </c>
      <c r="G15">
        <f t="shared" si="1"/>
        <v>72.564817399199995</v>
      </c>
      <c r="I15" s="6"/>
    </row>
    <row r="16" spans="1:10" x14ac:dyDescent="0.35">
      <c r="A16" s="4" t="s">
        <v>18</v>
      </c>
      <c r="B16">
        <v>14.42</v>
      </c>
      <c r="D16" s="6">
        <v>0.55405000000000004</v>
      </c>
      <c r="E16">
        <v>0.1134</v>
      </c>
      <c r="F16">
        <f t="shared" si="0"/>
        <v>0.14419999999999999</v>
      </c>
      <c r="G16">
        <f t="shared" si="1"/>
        <v>90.599807339999998</v>
      </c>
      <c r="I16" s="6"/>
    </row>
    <row r="17" spans="1:10" x14ac:dyDescent="0.35">
      <c r="A17" s="4" t="s">
        <v>19</v>
      </c>
      <c r="B17">
        <v>49.21</v>
      </c>
      <c r="C17">
        <v>17</v>
      </c>
      <c r="D17" s="6">
        <v>0.203294</v>
      </c>
      <c r="E17">
        <f>0.01*C17</f>
        <v>0.17</v>
      </c>
      <c r="F17">
        <f t="shared" si="0"/>
        <v>0.49209999999999998</v>
      </c>
      <c r="G17">
        <f t="shared" si="1"/>
        <v>170.06966158</v>
      </c>
    </row>
    <row r="18" spans="1:10" x14ac:dyDescent="0.35">
      <c r="A18" s="4" t="s">
        <v>20</v>
      </c>
      <c r="B18">
        <v>43.15</v>
      </c>
      <c r="D18" s="6">
        <v>0.14147100000000001</v>
      </c>
      <c r="E18">
        <v>0.17</v>
      </c>
      <c r="F18">
        <f t="shared" si="0"/>
        <v>0.43149999999999999</v>
      </c>
      <c r="G18">
        <f t="shared" si="1"/>
        <v>103.77605205000002</v>
      </c>
    </row>
    <row r="19" spans="1:10" x14ac:dyDescent="0.35">
      <c r="A19" s="4" t="s">
        <v>21</v>
      </c>
      <c r="B19">
        <v>47.18</v>
      </c>
      <c r="D19" s="6">
        <v>0.165377</v>
      </c>
      <c r="E19">
        <v>0.17</v>
      </c>
      <c r="F19">
        <f t="shared" si="0"/>
        <v>0.4718</v>
      </c>
      <c r="G19">
        <f t="shared" si="1"/>
        <v>132.64227662000002</v>
      </c>
    </row>
    <row r="20" spans="1:10" x14ac:dyDescent="0.35">
      <c r="A20" s="4" t="s">
        <v>22</v>
      </c>
      <c r="B20">
        <v>8.83</v>
      </c>
      <c r="C20">
        <v>7</v>
      </c>
      <c r="D20" s="6">
        <v>0.56306900000000004</v>
      </c>
      <c r="E20">
        <f>0.01*C20</f>
        <v>7.0000000000000007E-2</v>
      </c>
      <c r="F20">
        <f t="shared" si="0"/>
        <v>8.8300000000000003E-2</v>
      </c>
      <c r="G20">
        <f t="shared" si="1"/>
        <v>34.803294890000011</v>
      </c>
    </row>
    <row r="21" spans="1:10" x14ac:dyDescent="0.35">
      <c r="A21" s="4" t="s">
        <v>23</v>
      </c>
      <c r="B21">
        <v>11.94</v>
      </c>
      <c r="D21" s="6">
        <v>0.50278100000000003</v>
      </c>
      <c r="E21">
        <v>7.0000000000000007E-2</v>
      </c>
      <c r="F21">
        <f t="shared" si="0"/>
        <v>0.11939999999999999</v>
      </c>
      <c r="G21">
        <f t="shared" si="1"/>
        <v>42.022435980000012</v>
      </c>
      <c r="I21" s="6"/>
    </row>
    <row r="22" spans="1:10" x14ac:dyDescent="0.35">
      <c r="A22" s="4" t="s">
        <v>24</v>
      </c>
      <c r="B22">
        <v>6.55</v>
      </c>
      <c r="D22" s="6">
        <v>0.56749300000000003</v>
      </c>
      <c r="E22">
        <v>7.0000000000000007E-2</v>
      </c>
      <c r="F22">
        <f t="shared" si="0"/>
        <v>6.5500000000000003E-2</v>
      </c>
      <c r="G22">
        <f t="shared" si="1"/>
        <v>26.019554050000007</v>
      </c>
      <c r="I22" s="6"/>
    </row>
    <row r="23" spans="1:10" x14ac:dyDescent="0.35">
      <c r="A23" s="4" t="s">
        <v>25</v>
      </c>
      <c r="B23">
        <v>6.87</v>
      </c>
      <c r="C23">
        <v>7.67</v>
      </c>
      <c r="D23" s="6">
        <v>0.58287900000000004</v>
      </c>
      <c r="E23">
        <f>0.01*C23</f>
        <v>7.6700000000000004E-2</v>
      </c>
      <c r="F23">
        <f t="shared" si="0"/>
        <v>6.8699999999999997E-2</v>
      </c>
      <c r="G23">
        <f t="shared" si="1"/>
        <v>30.713584859099999</v>
      </c>
      <c r="I23" s="6"/>
    </row>
    <row r="24" spans="1:10" x14ac:dyDescent="0.35">
      <c r="A24" s="4" t="s">
        <v>26</v>
      </c>
      <c r="B24">
        <v>28.22</v>
      </c>
      <c r="D24" s="6">
        <v>0.29680699999999999</v>
      </c>
      <c r="E24">
        <v>7.6700000000000004E-2</v>
      </c>
      <c r="F24">
        <f t="shared" si="0"/>
        <v>0.28220000000000001</v>
      </c>
      <c r="G24">
        <f t="shared" si="1"/>
        <v>64.243103451799996</v>
      </c>
    </row>
    <row r="25" spans="1:10" x14ac:dyDescent="0.35">
      <c r="A25" s="4" t="s">
        <v>27</v>
      </c>
      <c r="B25">
        <v>8.48</v>
      </c>
      <c r="D25" s="6">
        <v>0.46162900000000001</v>
      </c>
      <c r="E25">
        <v>7.6700000000000004E-2</v>
      </c>
      <c r="F25">
        <f t="shared" si="0"/>
        <v>8.48E-2</v>
      </c>
      <c r="G25">
        <f t="shared" si="1"/>
        <v>30.025088766400003</v>
      </c>
    </row>
    <row r="26" spans="1:10" x14ac:dyDescent="0.35">
      <c r="A26" s="4" t="s">
        <v>28</v>
      </c>
      <c r="B26">
        <v>10.25</v>
      </c>
      <c r="C26">
        <v>8.75</v>
      </c>
      <c r="D26" s="6">
        <v>0.40817500000000001</v>
      </c>
      <c r="E26">
        <f>0.01*C26</f>
        <v>8.7500000000000008E-2</v>
      </c>
      <c r="F26">
        <f t="shared" si="0"/>
        <v>0.10249999999999999</v>
      </c>
      <c r="G26">
        <f t="shared" si="1"/>
        <v>36.608195312500001</v>
      </c>
    </row>
    <row r="27" spans="1:10" x14ac:dyDescent="0.35">
      <c r="A27" s="4" t="s">
        <v>29</v>
      </c>
      <c r="B27">
        <v>37.299999999999997</v>
      </c>
      <c r="D27" s="6">
        <v>0.21782299999999999</v>
      </c>
      <c r="E27">
        <v>8.7499999999999994E-2</v>
      </c>
      <c r="F27">
        <f t="shared" si="0"/>
        <v>0.373</v>
      </c>
      <c r="G27">
        <f t="shared" si="1"/>
        <v>71.091981625000003</v>
      </c>
    </row>
    <row r="28" spans="1:10" x14ac:dyDescent="0.35">
      <c r="A28" s="4" t="s">
        <v>30</v>
      </c>
      <c r="B28">
        <v>7.32</v>
      </c>
      <c r="D28" s="6">
        <v>0.52168099999999995</v>
      </c>
      <c r="E28">
        <v>8.7499999999999994E-2</v>
      </c>
      <c r="F28">
        <f t="shared" si="0"/>
        <v>7.3200000000000001E-2</v>
      </c>
      <c r="G28">
        <f t="shared" si="1"/>
        <v>33.413668049999998</v>
      </c>
      <c r="I28" s="6"/>
      <c r="J28" s="6"/>
    </row>
    <row r="29" spans="1:10" x14ac:dyDescent="0.35">
      <c r="A29" s="4" t="s">
        <v>31</v>
      </c>
      <c r="B29">
        <v>8.61</v>
      </c>
      <c r="C29">
        <v>9</v>
      </c>
      <c r="D29" s="6">
        <v>0.52837199999999995</v>
      </c>
      <c r="E29">
        <f>0.01*C29</f>
        <v>0.09</v>
      </c>
      <c r="F29">
        <f t="shared" si="0"/>
        <v>8.6099999999999996E-2</v>
      </c>
      <c r="G29">
        <f t="shared" si="1"/>
        <v>40.943546279999993</v>
      </c>
      <c r="I29" s="6"/>
      <c r="J29" s="6"/>
    </row>
    <row r="30" spans="1:10" x14ac:dyDescent="0.35">
      <c r="A30" s="4" t="s">
        <v>32</v>
      </c>
      <c r="B30">
        <v>8.9600000000000009</v>
      </c>
      <c r="D30" s="6">
        <v>0.48185299999999998</v>
      </c>
      <c r="E30">
        <v>0.09</v>
      </c>
      <c r="F30">
        <f t="shared" si="0"/>
        <v>8.9600000000000013E-2</v>
      </c>
      <c r="G30">
        <f t="shared" si="1"/>
        <v>38.856625920000006</v>
      </c>
      <c r="I30" s="6"/>
      <c r="J30" s="6"/>
    </row>
    <row r="31" spans="1:10" x14ac:dyDescent="0.35">
      <c r="A31" s="4" t="s">
        <v>33</v>
      </c>
      <c r="B31">
        <v>31.6</v>
      </c>
      <c r="D31" s="6">
        <v>0.19215699999999999</v>
      </c>
      <c r="E31">
        <v>0.09</v>
      </c>
      <c r="F31">
        <f t="shared" si="0"/>
        <v>0.316</v>
      </c>
      <c r="G31">
        <f t="shared" si="1"/>
        <v>54.649450799999997</v>
      </c>
    </row>
    <row r="32" spans="1:10" x14ac:dyDescent="0.35">
      <c r="A32" s="4" t="s">
        <v>34</v>
      </c>
      <c r="B32">
        <v>15.12</v>
      </c>
      <c r="C32">
        <v>10</v>
      </c>
      <c r="D32" s="6">
        <v>0.49093599999999998</v>
      </c>
      <c r="E32">
        <f>0.01*C32</f>
        <v>0.1</v>
      </c>
      <c r="F32">
        <f t="shared" si="0"/>
        <v>0.1512</v>
      </c>
      <c r="G32">
        <f t="shared" si="1"/>
        <v>74.229523199999988</v>
      </c>
    </row>
    <row r="33" spans="1:7" x14ac:dyDescent="0.35">
      <c r="A33" s="4" t="s">
        <v>35</v>
      </c>
      <c r="B33">
        <v>47.39</v>
      </c>
      <c r="D33" s="6">
        <v>0.16567899999999999</v>
      </c>
      <c r="E33">
        <v>0.1</v>
      </c>
      <c r="F33">
        <f t="shared" si="0"/>
        <v>0.47389999999999999</v>
      </c>
      <c r="G33">
        <f t="shared" si="1"/>
        <v>78.515278099999989</v>
      </c>
    </row>
    <row r="34" spans="1:7" x14ac:dyDescent="0.35">
      <c r="A34" s="4" t="s">
        <v>36</v>
      </c>
      <c r="B34">
        <v>18.88</v>
      </c>
      <c r="D34" s="6">
        <v>0.34755399999999997</v>
      </c>
      <c r="E34">
        <v>0.1</v>
      </c>
      <c r="F34">
        <f t="shared" si="0"/>
        <v>0.1888</v>
      </c>
      <c r="G34">
        <f t="shared" si="1"/>
        <v>65.618195199999988</v>
      </c>
    </row>
    <row r="35" spans="1:7" x14ac:dyDescent="0.35">
      <c r="A35" s="4" t="s">
        <v>37</v>
      </c>
      <c r="B35">
        <v>40.86</v>
      </c>
      <c r="C35">
        <v>7.75</v>
      </c>
      <c r="D35" s="6">
        <v>0.286383</v>
      </c>
      <c r="E35">
        <f>0.01*C35</f>
        <v>7.7499999999999999E-2</v>
      </c>
      <c r="F35">
        <f t="shared" si="0"/>
        <v>0.40860000000000002</v>
      </c>
      <c r="G35">
        <f t="shared" si="1"/>
        <v>90.687472695000011</v>
      </c>
    </row>
    <row r="36" spans="1:7" x14ac:dyDescent="0.35">
      <c r="A36" s="4" t="s">
        <v>38</v>
      </c>
      <c r="B36">
        <v>40.19</v>
      </c>
      <c r="D36" s="6">
        <v>0.17755699999999999</v>
      </c>
      <c r="E36">
        <v>7.7499999999999999E-2</v>
      </c>
      <c r="F36">
        <f t="shared" si="0"/>
        <v>0.40189999999999998</v>
      </c>
      <c r="G36">
        <f t="shared" si="1"/>
        <v>55.304122682499994</v>
      </c>
    </row>
    <row r="37" spans="1:7" x14ac:dyDescent="0.35">
      <c r="A37" s="4" t="s">
        <v>39</v>
      </c>
      <c r="B37">
        <v>49.44</v>
      </c>
      <c r="D37" s="6">
        <v>0.129381</v>
      </c>
      <c r="E37">
        <v>7.7499999999999999E-2</v>
      </c>
      <c r="F37">
        <f t="shared" si="0"/>
        <v>0.49439999999999995</v>
      </c>
      <c r="G37">
        <f t="shared" si="1"/>
        <v>49.573623959999992</v>
      </c>
    </row>
    <row r="38" spans="1:7" x14ac:dyDescent="0.35">
      <c r="A38" s="4" t="s">
        <v>40</v>
      </c>
      <c r="B38">
        <v>33.85</v>
      </c>
      <c r="C38">
        <v>10</v>
      </c>
      <c r="D38" s="6">
        <v>0.322662</v>
      </c>
      <c r="E38">
        <f>0.01*C38</f>
        <v>0.1</v>
      </c>
      <c r="F38">
        <f t="shared" si="0"/>
        <v>0.33850000000000002</v>
      </c>
      <c r="G38">
        <f t="shared" si="1"/>
        <v>109.221087</v>
      </c>
    </row>
    <row r="39" spans="1:7" x14ac:dyDescent="0.35">
      <c r="A39" s="4" t="s">
        <v>41</v>
      </c>
      <c r="B39">
        <v>30.33</v>
      </c>
      <c r="D39" s="6">
        <v>0.241671</v>
      </c>
      <c r="E39">
        <v>0.1</v>
      </c>
      <c r="F39">
        <f t="shared" si="0"/>
        <v>0.30329999999999996</v>
      </c>
      <c r="G39">
        <f t="shared" si="1"/>
        <v>73.298814299999989</v>
      </c>
    </row>
    <row r="40" spans="1:7" x14ac:dyDescent="0.35">
      <c r="A40" s="4" t="s">
        <v>42</v>
      </c>
      <c r="B40">
        <v>31.07</v>
      </c>
      <c r="D40" s="6">
        <v>0.31175199999999997</v>
      </c>
      <c r="E40">
        <v>0.1</v>
      </c>
      <c r="F40">
        <f t="shared" si="0"/>
        <v>0.31069999999999998</v>
      </c>
      <c r="G40">
        <f t="shared" si="1"/>
        <v>96.861346399999988</v>
      </c>
    </row>
    <row r="41" spans="1:7" x14ac:dyDescent="0.35">
      <c r="A41" s="4" t="s">
        <v>43</v>
      </c>
      <c r="B41">
        <v>25.54</v>
      </c>
      <c r="C41">
        <v>9.16</v>
      </c>
      <c r="D41" s="6">
        <v>0.32949200000000001</v>
      </c>
      <c r="E41">
        <f>0.01*C41</f>
        <v>9.1600000000000001E-2</v>
      </c>
      <c r="F41">
        <f t="shared" si="0"/>
        <v>0.25540000000000002</v>
      </c>
      <c r="G41">
        <f t="shared" si="1"/>
        <v>77.083467228800004</v>
      </c>
    </row>
    <row r="42" spans="1:7" x14ac:dyDescent="0.35">
      <c r="A42" s="4" t="s">
        <v>44</v>
      </c>
      <c r="B42">
        <v>44.35</v>
      </c>
      <c r="D42" s="6">
        <v>0.23452500000000001</v>
      </c>
      <c r="E42">
        <v>9.1600000000000001E-2</v>
      </c>
      <c r="F42">
        <f t="shared" si="0"/>
        <v>0.44350000000000001</v>
      </c>
      <c r="G42">
        <f t="shared" si="1"/>
        <v>95.274843149999995</v>
      </c>
    </row>
    <row r="43" spans="1:7" x14ac:dyDescent="0.35">
      <c r="A43" s="4" t="s">
        <v>45</v>
      </c>
      <c r="B43">
        <v>42.74</v>
      </c>
      <c r="D43" s="6">
        <v>0.21854699999999999</v>
      </c>
      <c r="E43">
        <v>9.1600000000000001E-2</v>
      </c>
      <c r="F43">
        <f t="shared" si="0"/>
        <v>0.4274</v>
      </c>
      <c r="G43">
        <f t="shared" si="1"/>
        <v>85.560800824799998</v>
      </c>
    </row>
    <row r="44" spans="1:7" x14ac:dyDescent="0.35">
      <c r="A44" s="4" t="s">
        <v>46</v>
      </c>
      <c r="B44">
        <v>21.53</v>
      </c>
      <c r="C44">
        <v>6.5</v>
      </c>
      <c r="D44" s="6">
        <v>0.33574100000000001</v>
      </c>
      <c r="E44">
        <f>0.01*C44</f>
        <v>6.5000000000000002E-2</v>
      </c>
      <c r="F44">
        <f t="shared" si="0"/>
        <v>0.21530000000000002</v>
      </c>
      <c r="G44">
        <f t="shared" si="1"/>
        <v>46.985274245000006</v>
      </c>
    </row>
    <row r="45" spans="1:7" x14ac:dyDescent="0.35">
      <c r="A45" s="4" t="s">
        <v>47</v>
      </c>
      <c r="B45">
        <v>19.850000000000001</v>
      </c>
      <c r="D45" s="6">
        <v>0.37548500000000001</v>
      </c>
      <c r="E45">
        <v>6.5000000000000002E-2</v>
      </c>
      <c r="F45">
        <f t="shared" si="0"/>
        <v>0.19850000000000001</v>
      </c>
      <c r="G45">
        <f t="shared" si="1"/>
        <v>48.446952125000003</v>
      </c>
    </row>
    <row r="46" spans="1:7" x14ac:dyDescent="0.35">
      <c r="A46" s="4" t="s">
        <v>48</v>
      </c>
      <c r="B46">
        <v>6.95</v>
      </c>
      <c r="D46" s="6">
        <v>0.42297099999999999</v>
      </c>
      <c r="E46">
        <v>6.5000000000000002E-2</v>
      </c>
      <c r="F46">
        <f t="shared" si="0"/>
        <v>6.9500000000000006E-2</v>
      </c>
      <c r="G46">
        <f t="shared" si="1"/>
        <v>19.107714925</v>
      </c>
    </row>
    <row r="47" spans="1:7" x14ac:dyDescent="0.35">
      <c r="D47" s="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DFDE4B-447D-44C0-A7DF-A85C72F50528}">
  <dimension ref="A1:C16"/>
  <sheetViews>
    <sheetView workbookViewId="0">
      <selection activeCell="N19" sqref="N19"/>
    </sheetView>
  </sheetViews>
  <sheetFormatPr defaultRowHeight="14.5" x14ac:dyDescent="0.35"/>
  <sheetData>
    <row r="1" spans="1:3" s="9" customFormat="1" x14ac:dyDescent="0.35">
      <c r="A1" s="9" t="s">
        <v>56</v>
      </c>
      <c r="B1" s="9" t="s">
        <v>57</v>
      </c>
      <c r="C1" s="9" t="s">
        <v>55</v>
      </c>
    </row>
    <row r="2" spans="1:3" x14ac:dyDescent="0.35">
      <c r="A2">
        <v>1</v>
      </c>
      <c r="B2">
        <v>0.48038199999999998</v>
      </c>
      <c r="C2">
        <f>AVERAGE('SOC calculations'!G2:G4)</f>
        <v>60.548704241666663</v>
      </c>
    </row>
    <row r="3" spans="1:3" x14ac:dyDescent="0.35">
      <c r="A3">
        <v>2</v>
      </c>
      <c r="B3">
        <v>0.42866399999999999</v>
      </c>
      <c r="C3">
        <f>AVERAGE('SOC calculations'!G5:G7)</f>
        <v>56.600988000000001</v>
      </c>
    </row>
    <row r="4" spans="1:3" x14ac:dyDescent="0.35">
      <c r="A4">
        <v>3</v>
      </c>
      <c r="B4">
        <v>0.23133000000000001</v>
      </c>
      <c r="C4">
        <f>AVERAGE('SOC calculations'!G8:G10)</f>
        <v>68.3810608</v>
      </c>
    </row>
    <row r="5" spans="1:3" x14ac:dyDescent="0.35">
      <c r="A5">
        <v>4</v>
      </c>
      <c r="B5">
        <v>0.37413299999999999</v>
      </c>
      <c r="C5">
        <f>AVERAGE('SOC calculations'!G11:G13)</f>
        <v>81.310962701299999</v>
      </c>
    </row>
    <row r="6" spans="1:3" x14ac:dyDescent="0.35">
      <c r="A6">
        <v>5</v>
      </c>
      <c r="B6">
        <v>0.46739999999999998</v>
      </c>
      <c r="C6">
        <f>AVERAGE('SOC calculations'!G14:G16)</f>
        <v>84.672944017199995</v>
      </c>
    </row>
    <row r="7" spans="1:3" x14ac:dyDescent="0.35">
      <c r="A7">
        <v>6</v>
      </c>
      <c r="B7">
        <v>0.170047</v>
      </c>
      <c r="C7">
        <f>AVERAGE('SOC calculations'!G17:G19)</f>
        <v>135.49599675000002</v>
      </c>
    </row>
    <row r="8" spans="1:3" x14ac:dyDescent="0.35">
      <c r="A8">
        <v>7</v>
      </c>
      <c r="B8">
        <v>0.54444800000000004</v>
      </c>
      <c r="C8">
        <f>AVERAGE('SOC calculations'!G20:G22)</f>
        <v>34.281761640000013</v>
      </c>
    </row>
    <row r="9" spans="1:3" x14ac:dyDescent="0.35">
      <c r="A9">
        <v>8</v>
      </c>
      <c r="B9">
        <v>0.44710499999999997</v>
      </c>
      <c r="C9">
        <f>AVERAGE('SOC calculations'!G23:G25)</f>
        <v>41.660592359100001</v>
      </c>
    </row>
    <row r="10" spans="1:3" x14ac:dyDescent="0.35">
      <c r="A10">
        <v>9</v>
      </c>
      <c r="B10">
        <v>0.38256000000000001</v>
      </c>
      <c r="C10">
        <f>AVERAGE('SOC calculations'!G26:G28)</f>
        <v>47.03794832916666</v>
      </c>
    </row>
    <row r="11" spans="1:3" x14ac:dyDescent="0.35">
      <c r="A11">
        <v>10</v>
      </c>
      <c r="B11">
        <v>0.40079399999999998</v>
      </c>
      <c r="C11">
        <f>AVERAGE('SOC calculations'!G29:G31)</f>
        <v>44.816540999999994</v>
      </c>
    </row>
    <row r="12" spans="1:3" x14ac:dyDescent="0.35">
      <c r="A12">
        <v>11</v>
      </c>
      <c r="B12">
        <v>0.33472299999999999</v>
      </c>
      <c r="C12">
        <f>AVERAGE('SOC calculations'!G32:G34)</f>
        <v>72.787665499999989</v>
      </c>
    </row>
    <row r="13" spans="1:3" x14ac:dyDescent="0.35">
      <c r="A13">
        <v>12</v>
      </c>
      <c r="B13">
        <v>0.19777400000000001</v>
      </c>
      <c r="C13">
        <f>AVERAGE('SOC calculations'!G35:G37)</f>
        <v>65.188406445833337</v>
      </c>
    </row>
    <row r="14" spans="1:3" x14ac:dyDescent="0.35">
      <c r="A14">
        <v>13</v>
      </c>
      <c r="B14">
        <v>0.29202800000000001</v>
      </c>
      <c r="C14">
        <f>AVERAGE('SOC calculations'!G38:G40)</f>
        <v>93.127082566666658</v>
      </c>
    </row>
    <row r="15" spans="1:3" x14ac:dyDescent="0.35">
      <c r="A15">
        <v>14</v>
      </c>
      <c r="B15">
        <v>0.260855</v>
      </c>
      <c r="C15">
        <f>AVERAGE('SOC calculations'!G41:G43)</f>
        <v>85.973037067866656</v>
      </c>
    </row>
    <row r="16" spans="1:3" x14ac:dyDescent="0.35">
      <c r="A16">
        <v>15</v>
      </c>
      <c r="B16">
        <v>0.37806600000000001</v>
      </c>
      <c r="C16">
        <f>AVERAGE('SOC calculations'!G44:G46)</f>
        <v>38.179980431666671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CN analysis</vt:lpstr>
      <vt:lpstr>SOC calculations</vt:lpstr>
      <vt:lpstr>Mean bulk density and SOC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Rachel George</dc:creator>
  <cp:lastModifiedBy>Suma Mani</cp:lastModifiedBy>
  <dcterms:created xsi:type="dcterms:W3CDTF">2022-10-14T13:46:50Z</dcterms:created>
  <dcterms:modified xsi:type="dcterms:W3CDTF">2024-02-26T09:26:51Z</dcterms:modified>
</cp:coreProperties>
</file>