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sumam\Thesis\Final corrections feb 24\Data for ORDA\Chapter 1 carbon\"/>
    </mc:Choice>
  </mc:AlternateContent>
  <xr:revisionPtr revIDLastSave="0" documentId="13_ncr:1_{7458020A-5F45-4611-8EBC-9A550D7690B0}" xr6:coauthVersionLast="47" xr6:coauthVersionMax="47" xr10:uidLastSave="{00000000-0000-0000-0000-000000000000}"/>
  <bookViews>
    <workbookView xWindow="-110" yWindow="-110" windowWidth="19420" windowHeight="10300" firstSheet="11" activeTab="16" xr2:uid="{00000000-000D-0000-FFFF-FFFF00000000}"/>
  </bookViews>
  <sheets>
    <sheet name="Plot 1" sheetId="1" r:id="rId1"/>
    <sheet name="Plot 2" sheetId="2" r:id="rId2"/>
    <sheet name="Plot 3" sheetId="4" r:id="rId3"/>
    <sheet name="Plot 4" sheetId="5" r:id="rId4"/>
    <sheet name="Plot 5" sheetId="8" r:id="rId5"/>
    <sheet name="Plot 6" sheetId="9" r:id="rId6"/>
    <sheet name="Plot 7" sheetId="10" r:id="rId7"/>
    <sheet name="Plot 8" sheetId="11" r:id="rId8"/>
    <sheet name="Plot 9" sheetId="12" r:id="rId9"/>
    <sheet name="Plot 10" sheetId="13" r:id="rId10"/>
    <sheet name="Plot 11" sheetId="14" r:id="rId11"/>
    <sheet name="Plot 12" sheetId="15" r:id="rId12"/>
    <sheet name="Plot 13" sheetId="17" r:id="rId13"/>
    <sheet name="Plot 14" sheetId="18" r:id="rId14"/>
    <sheet name="Plot 15" sheetId="19" r:id="rId15"/>
    <sheet name="Tree C stock plot wise " sheetId="20" r:id="rId16"/>
    <sheet name="Concise data" sheetId="21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9" l="1"/>
  <c r="F25" i="18"/>
  <c r="F9" i="11"/>
  <c r="F12" i="10"/>
  <c r="F22" i="9"/>
  <c r="F23" i="1"/>
  <c r="C14" i="12"/>
  <c r="B13" i="12"/>
  <c r="D12" i="12"/>
  <c r="C12" i="12"/>
  <c r="B12" i="12"/>
  <c r="E11" i="1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7" i="2"/>
  <c r="E16" i="2"/>
  <c r="E15" i="2"/>
  <c r="E14" i="2"/>
  <c r="E13" i="2"/>
  <c r="E12" i="2"/>
  <c r="E11" i="2"/>
  <c r="E10" i="2"/>
  <c r="E9" i="2"/>
  <c r="E7" i="2"/>
  <c r="E6" i="2"/>
  <c r="E5" i="2"/>
  <c r="E4" i="2"/>
  <c r="E3" i="2"/>
  <c r="E2" i="2"/>
  <c r="E39" i="2" s="1"/>
  <c r="D40" i="2"/>
  <c r="C42" i="2"/>
  <c r="C40" i="2"/>
  <c r="B41" i="2"/>
  <c r="B40" i="2"/>
  <c r="E20" i="1"/>
  <c r="E19" i="1"/>
  <c r="E18" i="1"/>
  <c r="E17" i="1"/>
  <c r="E14" i="1"/>
  <c r="E10" i="1"/>
  <c r="E9" i="1"/>
  <c r="E8" i="1"/>
  <c r="E7" i="1"/>
  <c r="E6" i="1"/>
  <c r="E5" i="1"/>
  <c r="E4" i="1"/>
  <c r="E3" i="1"/>
  <c r="E2" i="1"/>
  <c r="E23" i="1" s="1"/>
  <c r="D20" i="1"/>
  <c r="D19" i="1"/>
  <c r="D18" i="1"/>
  <c r="D17" i="1"/>
  <c r="D14" i="1"/>
  <c r="D10" i="1"/>
  <c r="D9" i="1"/>
  <c r="D8" i="1"/>
  <c r="D7" i="1"/>
  <c r="D6" i="1"/>
  <c r="D5" i="1"/>
  <c r="D4" i="1"/>
  <c r="D3" i="1"/>
  <c r="D2" i="1"/>
  <c r="D24" i="1" s="1"/>
  <c r="C26" i="1"/>
  <c r="C24" i="1"/>
</calcChain>
</file>

<file path=xl/sharedStrings.xml><?xml version="1.0" encoding="utf-8"?>
<sst xmlns="http://schemas.openxmlformats.org/spreadsheetml/2006/main" count="415" uniqueCount="36">
  <si>
    <t xml:space="preserve">Species </t>
  </si>
  <si>
    <t xml:space="preserve">Silver birch </t>
  </si>
  <si>
    <t>Oak</t>
  </si>
  <si>
    <t>Sum</t>
  </si>
  <si>
    <t xml:space="preserve">Mean </t>
  </si>
  <si>
    <t>SD</t>
  </si>
  <si>
    <t>Stand density (individuals/ha)</t>
  </si>
  <si>
    <t>Oh Depth (in cm)</t>
  </si>
  <si>
    <t>DBH (cm)</t>
  </si>
  <si>
    <t>Tree age (years)</t>
  </si>
  <si>
    <t>NA</t>
  </si>
  <si>
    <t>Biomass=0.1993*(DBH)^2.2491</t>
  </si>
  <si>
    <t>Mean</t>
  </si>
  <si>
    <t>DBH (in cm)</t>
  </si>
  <si>
    <t>Rowan</t>
  </si>
  <si>
    <t>Tree age (in years)</t>
  </si>
  <si>
    <t>Silver birch</t>
  </si>
  <si>
    <t>Biomass (g/m2)=0.1993*(DBH)^2.2491</t>
  </si>
  <si>
    <t xml:space="preserve">Na </t>
  </si>
  <si>
    <t>Tree age(years)</t>
  </si>
  <si>
    <t xml:space="preserve">Silver Birch </t>
  </si>
  <si>
    <t>Plot</t>
  </si>
  <si>
    <t>Tree C stock (t/ha)</t>
  </si>
  <si>
    <t>SOC (t/ha)</t>
  </si>
  <si>
    <t>AGB C stock (t/ha)</t>
  </si>
  <si>
    <t>Type</t>
  </si>
  <si>
    <t>stand density (individual/ha)</t>
  </si>
  <si>
    <t>depth</t>
  </si>
  <si>
    <t>densitylevel</t>
  </si>
  <si>
    <t>Mixed</t>
  </si>
  <si>
    <t>high</t>
  </si>
  <si>
    <t>Birch</t>
  </si>
  <si>
    <t>low</t>
  </si>
  <si>
    <t>Age (years)</t>
  </si>
  <si>
    <t>BA (m2) = DBH2*0.00007854</t>
  </si>
  <si>
    <t xml:space="preserve">Basal area (m^2)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</si>
</sst>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workbookViewId="0">
      <selection activeCell="F1" sqref="F1"/>
    </sheetView>
  </sheetViews>
  <sheetFormatPr defaultRowHeight="14.5" x14ac:dyDescent="0.35"/>
  <cols>
    <col min="1" max="1" width="16.7265625" customWidth="1"/>
    <col min="2" max="2" width="10.26953125" customWidth="1"/>
    <col min="5" max="5" width="23.26953125" customWidth="1"/>
    <col min="6" max="6" width="19.7265625" customWidth="1"/>
  </cols>
  <sheetData>
    <row r="1" spans="1:6" s="5" customFormat="1" ht="29" x14ac:dyDescent="0.35">
      <c r="A1" s="4" t="s">
        <v>0</v>
      </c>
      <c r="B1" s="4" t="s">
        <v>7</v>
      </c>
      <c r="C1" s="4" t="s">
        <v>8</v>
      </c>
      <c r="D1" s="4" t="s">
        <v>9</v>
      </c>
      <c r="E1" s="4" t="s">
        <v>11</v>
      </c>
      <c r="F1" s="6" t="s">
        <v>34</v>
      </c>
    </row>
    <row r="2" spans="1:6" x14ac:dyDescent="0.35">
      <c r="A2" t="s">
        <v>1</v>
      </c>
      <c r="B2">
        <v>11.5</v>
      </c>
      <c r="C2" s="2">
        <v>12.738849999999999</v>
      </c>
      <c r="D2">
        <f>C2*5</f>
        <v>63.694249999999997</v>
      </c>
      <c r="E2">
        <f>0.1993*D2</f>
        <v>12.694264024999999</v>
      </c>
      <c r="F2" s="2">
        <v>1.2744999999999999E-2</v>
      </c>
    </row>
    <row r="3" spans="1:6" x14ac:dyDescent="0.35">
      <c r="A3" t="s">
        <v>1</v>
      </c>
      <c r="C3" s="2">
        <v>4.1401269999999997</v>
      </c>
      <c r="D3">
        <f t="shared" ref="D3:D10" si="0">C3*5</f>
        <v>20.700634999999998</v>
      </c>
      <c r="E3">
        <f t="shared" ref="E3:E20" si="1">0.1993*D3</f>
        <v>4.1256365554999999</v>
      </c>
      <c r="F3" s="2">
        <v>1.346E-3</v>
      </c>
    </row>
    <row r="4" spans="1:6" x14ac:dyDescent="0.35">
      <c r="A4" t="s">
        <v>1</v>
      </c>
      <c r="C4" s="2">
        <v>3.5031850000000002</v>
      </c>
      <c r="D4">
        <f t="shared" si="0"/>
        <v>17.515925000000003</v>
      </c>
      <c r="E4">
        <f t="shared" si="1"/>
        <v>3.4909238525000008</v>
      </c>
      <c r="F4" s="2">
        <v>9.6400000000000001E-4</v>
      </c>
    </row>
    <row r="5" spans="1:6" x14ac:dyDescent="0.35">
      <c r="A5" t="s">
        <v>1</v>
      </c>
      <c r="C5" s="2">
        <v>21.019110000000001</v>
      </c>
      <c r="D5">
        <f t="shared" si="0"/>
        <v>105.09555</v>
      </c>
      <c r="E5">
        <f t="shared" si="1"/>
        <v>20.945543115</v>
      </c>
      <c r="F5" s="2">
        <v>3.4699000000000001E-2</v>
      </c>
    </row>
    <row r="6" spans="1:6" x14ac:dyDescent="0.35">
      <c r="A6" t="s">
        <v>1</v>
      </c>
      <c r="C6" s="2">
        <v>4.1401269999999997</v>
      </c>
      <c r="D6">
        <f t="shared" si="0"/>
        <v>20.700634999999998</v>
      </c>
      <c r="E6">
        <f t="shared" si="1"/>
        <v>4.1256365554999999</v>
      </c>
      <c r="F6" s="2">
        <v>1.346E-3</v>
      </c>
    </row>
    <row r="7" spans="1:6" x14ac:dyDescent="0.35">
      <c r="A7" t="s">
        <v>1</v>
      </c>
      <c r="C7" s="2">
        <v>10.191079999999999</v>
      </c>
      <c r="D7">
        <f t="shared" si="0"/>
        <v>50.955399999999997</v>
      </c>
      <c r="E7">
        <f t="shared" si="1"/>
        <v>10.15541122</v>
      </c>
      <c r="F7" s="2">
        <v>8.1569999999999993E-3</v>
      </c>
    </row>
    <row r="8" spans="1:6" x14ac:dyDescent="0.35">
      <c r="A8" t="s">
        <v>1</v>
      </c>
      <c r="C8" s="2">
        <v>24.522290000000002</v>
      </c>
      <c r="D8">
        <f t="shared" si="0"/>
        <v>122.61145</v>
      </c>
      <c r="E8">
        <f t="shared" si="1"/>
        <v>24.436461985000001</v>
      </c>
      <c r="F8" s="2">
        <v>4.7229E-2</v>
      </c>
    </row>
    <row r="9" spans="1:6" x14ac:dyDescent="0.35">
      <c r="A9" t="s">
        <v>1</v>
      </c>
      <c r="C9" s="2">
        <v>7.3248410000000002</v>
      </c>
      <c r="D9">
        <f t="shared" si="0"/>
        <v>36.624205000000003</v>
      </c>
      <c r="E9">
        <f t="shared" si="1"/>
        <v>7.2992040565000007</v>
      </c>
      <c r="F9" s="2">
        <v>4.2139999999999999E-3</v>
      </c>
    </row>
    <row r="10" spans="1:6" x14ac:dyDescent="0.35">
      <c r="A10" t="s">
        <v>1</v>
      </c>
      <c r="C10" s="2">
        <v>11.464969999999999</v>
      </c>
      <c r="D10">
        <f t="shared" si="0"/>
        <v>57.324849999999998</v>
      </c>
      <c r="E10">
        <f t="shared" si="1"/>
        <v>11.424842605</v>
      </c>
      <c r="F10" s="2">
        <v>1.0324E-2</v>
      </c>
    </row>
    <row r="11" spans="1:6" x14ac:dyDescent="0.35">
      <c r="A11" t="s">
        <v>2</v>
      </c>
      <c r="C11" s="2">
        <v>4.4585990000000004</v>
      </c>
      <c r="D11" t="s">
        <v>10</v>
      </c>
      <c r="E11">
        <v>3.072263</v>
      </c>
      <c r="F11" s="2">
        <v>1.5610000000000001E-3</v>
      </c>
    </row>
    <row r="12" spans="1:6" x14ac:dyDescent="0.35">
      <c r="A12" t="s">
        <v>2</v>
      </c>
      <c r="C12" s="2">
        <v>8.9171969999999998</v>
      </c>
      <c r="D12" t="s">
        <v>10</v>
      </c>
      <c r="E12">
        <v>18.31053</v>
      </c>
      <c r="F12" s="2">
        <v>6.2449999999999997E-3</v>
      </c>
    </row>
    <row r="13" spans="1:6" x14ac:dyDescent="0.35">
      <c r="A13" t="s">
        <v>2</v>
      </c>
      <c r="C13" s="2">
        <v>10.509550000000001</v>
      </c>
      <c r="D13" t="s">
        <v>10</v>
      </c>
      <c r="E13">
        <v>27.955249999999999</v>
      </c>
      <c r="F13" s="2">
        <v>8.6750000000000004E-3</v>
      </c>
    </row>
    <row r="14" spans="1:6" x14ac:dyDescent="0.35">
      <c r="A14" t="s">
        <v>1</v>
      </c>
      <c r="C14" s="2">
        <v>12.89</v>
      </c>
      <c r="D14">
        <f>C14*5</f>
        <v>64.45</v>
      </c>
      <c r="E14">
        <f t="shared" si="1"/>
        <v>12.844885000000001</v>
      </c>
      <c r="F14" s="2">
        <v>1.3050000000000001E-2</v>
      </c>
    </row>
    <row r="15" spans="1:6" x14ac:dyDescent="0.35">
      <c r="A15" t="s">
        <v>2</v>
      </c>
      <c r="C15" s="2">
        <v>4.4585990000000004</v>
      </c>
      <c r="D15" t="s">
        <v>10</v>
      </c>
      <c r="E15">
        <v>3.072263</v>
      </c>
      <c r="F15" s="2">
        <v>1.5610000000000001E-3</v>
      </c>
    </row>
    <row r="16" spans="1:6" x14ac:dyDescent="0.35">
      <c r="A16" t="s">
        <v>2</v>
      </c>
      <c r="C16" s="2">
        <v>9.5541400000000003</v>
      </c>
      <c r="D16" t="s">
        <v>10</v>
      </c>
      <c r="E16">
        <v>21.870830000000002</v>
      </c>
      <c r="F16" s="2">
        <v>7.169E-3</v>
      </c>
    </row>
    <row r="17" spans="1:6" x14ac:dyDescent="0.35">
      <c r="A17" t="s">
        <v>1</v>
      </c>
      <c r="C17" s="2">
        <v>10.191079999999999</v>
      </c>
      <c r="D17">
        <f>C17*5</f>
        <v>50.955399999999997</v>
      </c>
      <c r="E17">
        <f t="shared" si="1"/>
        <v>10.15541122</v>
      </c>
      <c r="F17" s="2">
        <v>8.1569999999999993E-3</v>
      </c>
    </row>
    <row r="18" spans="1:6" x14ac:dyDescent="0.35">
      <c r="A18" t="s">
        <v>1</v>
      </c>
      <c r="C18" s="2">
        <v>6.6878979999999997</v>
      </c>
      <c r="D18">
        <f t="shared" ref="D18:D20" si="2">C18*5</f>
        <v>33.439489999999999</v>
      </c>
      <c r="E18">
        <f t="shared" si="1"/>
        <v>6.664490357</v>
      </c>
      <c r="F18" s="2">
        <v>3.5130000000000001E-3</v>
      </c>
    </row>
    <row r="19" spans="1:6" x14ac:dyDescent="0.35">
      <c r="A19" t="s">
        <v>1</v>
      </c>
      <c r="C19" s="2">
        <v>10.82803</v>
      </c>
      <c r="D19">
        <f t="shared" si="2"/>
        <v>54.140149999999998</v>
      </c>
      <c r="E19">
        <f t="shared" si="1"/>
        <v>10.790131895</v>
      </c>
      <c r="F19" s="2">
        <v>9.2090000000000002E-3</v>
      </c>
    </row>
    <row r="20" spans="1:6" x14ac:dyDescent="0.35">
      <c r="A20" t="s">
        <v>1</v>
      </c>
      <c r="C20" s="2">
        <v>8.5987259999999992</v>
      </c>
      <c r="D20">
        <f t="shared" si="2"/>
        <v>42.993629999999996</v>
      </c>
      <c r="E20">
        <f t="shared" si="1"/>
        <v>8.5686304589999995</v>
      </c>
      <c r="F20" s="2">
        <v>5.8069999999999997E-3</v>
      </c>
    </row>
    <row r="21" spans="1:6" x14ac:dyDescent="0.35">
      <c r="A21" t="s">
        <v>2</v>
      </c>
      <c r="C21" s="2">
        <v>3.8216559999999999</v>
      </c>
      <c r="E21">
        <v>2.0656189999999999</v>
      </c>
      <c r="F21" s="2">
        <v>1.147E-3</v>
      </c>
    </row>
    <row r="22" spans="1:6" x14ac:dyDescent="0.35">
      <c r="C22" s="3"/>
    </row>
    <row r="23" spans="1:6" x14ac:dyDescent="0.35">
      <c r="A23" t="s">
        <v>3</v>
      </c>
      <c r="E23">
        <f>SUM(E2:E21)</f>
        <v>224.068227901</v>
      </c>
      <c r="F23">
        <f>SUM(F2:F21)</f>
        <v>0.18711800000000001</v>
      </c>
    </row>
    <row r="24" spans="1:6" x14ac:dyDescent="0.35">
      <c r="A24" t="s">
        <v>4</v>
      </c>
      <c r="C24">
        <f>AVERAGE(C2:C21)</f>
        <v>9.4980027499999995</v>
      </c>
      <c r="D24">
        <f>AVERAGE(D2:D21)</f>
        <v>52.942969285714284</v>
      </c>
      <c r="F24" s="3"/>
    </row>
    <row r="25" spans="1:6" x14ac:dyDescent="0.35">
      <c r="A25" t="s">
        <v>5</v>
      </c>
    </row>
    <row r="26" spans="1:6" x14ac:dyDescent="0.35">
      <c r="A26" t="s">
        <v>6</v>
      </c>
      <c r="C26">
        <f>20/0.01</f>
        <v>2000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6AE69-0ADC-4CD8-82A1-B0A5A853B485}">
  <dimension ref="A1:F17"/>
  <sheetViews>
    <sheetView workbookViewId="0">
      <selection activeCell="F1" sqref="F1"/>
    </sheetView>
  </sheetViews>
  <sheetFormatPr defaultRowHeight="14.5" x14ac:dyDescent="0.35"/>
  <sheetData>
    <row r="1" spans="1:6" s="1" customFormat="1" x14ac:dyDescent="0.35">
      <c r="A1" s="1" t="s">
        <v>0</v>
      </c>
      <c r="B1" s="1" t="s">
        <v>7</v>
      </c>
      <c r="C1" s="1" t="s">
        <v>13</v>
      </c>
      <c r="D1" s="1" t="s">
        <v>9</v>
      </c>
      <c r="E1" s="1" t="s">
        <v>11</v>
      </c>
      <c r="F1" s="6" t="s">
        <v>34</v>
      </c>
    </row>
    <row r="2" spans="1:6" x14ac:dyDescent="0.35">
      <c r="A2" t="s">
        <v>1</v>
      </c>
      <c r="B2">
        <v>10</v>
      </c>
      <c r="C2">
        <v>9.6</v>
      </c>
      <c r="D2">
        <v>18.897600000000001</v>
      </c>
      <c r="E2">
        <v>32.265138146965462</v>
      </c>
      <c r="F2">
        <v>7.2379999999999996E-3</v>
      </c>
    </row>
    <row r="3" spans="1:6" x14ac:dyDescent="0.35">
      <c r="A3" t="s">
        <v>1</v>
      </c>
      <c r="B3">
        <v>8</v>
      </c>
      <c r="C3">
        <v>11.4</v>
      </c>
      <c r="D3">
        <v>22.440899999999999</v>
      </c>
      <c r="E3">
        <v>47.488887954257009</v>
      </c>
      <c r="F3">
        <v>1.0207000000000001E-2</v>
      </c>
    </row>
    <row r="4" spans="1:6" x14ac:dyDescent="0.35">
      <c r="A4" t="s">
        <v>1</v>
      </c>
      <c r="C4">
        <v>5.3</v>
      </c>
      <c r="D4">
        <v>10.43305</v>
      </c>
      <c r="E4">
        <v>8.4815681694832428</v>
      </c>
      <c r="F4">
        <v>2.2060000000000001E-3</v>
      </c>
    </row>
    <row r="5" spans="1:6" x14ac:dyDescent="0.35">
      <c r="A5" t="s">
        <v>1</v>
      </c>
      <c r="C5">
        <v>9.9</v>
      </c>
      <c r="D5">
        <v>19.488150000000001</v>
      </c>
      <c r="E5">
        <v>34.577247204983571</v>
      </c>
      <c r="F5">
        <v>7.698E-3</v>
      </c>
    </row>
    <row r="6" spans="1:6" x14ac:dyDescent="0.35">
      <c r="A6" t="s">
        <v>1</v>
      </c>
      <c r="C6">
        <v>12.3</v>
      </c>
      <c r="D6">
        <v>24.21255</v>
      </c>
      <c r="E6">
        <v>56.339486564853331</v>
      </c>
      <c r="F6">
        <v>1.1882E-2</v>
      </c>
    </row>
    <row r="7" spans="1:6" x14ac:dyDescent="0.35">
      <c r="A7" t="s">
        <v>1</v>
      </c>
      <c r="C7">
        <v>11.63</v>
      </c>
      <c r="D7">
        <v>22.893660000000001</v>
      </c>
      <c r="E7">
        <v>49.670969301689354</v>
      </c>
      <c r="F7">
        <v>1.0623E-2</v>
      </c>
    </row>
    <row r="8" spans="1:6" x14ac:dyDescent="0.35">
      <c r="A8" t="s">
        <v>1</v>
      </c>
      <c r="C8">
        <v>22.3</v>
      </c>
      <c r="D8">
        <v>43.897550000000003</v>
      </c>
      <c r="E8">
        <v>214.77304088519406</v>
      </c>
      <c r="F8">
        <v>3.9057000000000001E-2</v>
      </c>
    </row>
    <row r="9" spans="1:6" x14ac:dyDescent="0.35">
      <c r="A9" t="s">
        <v>1</v>
      </c>
      <c r="C9">
        <v>20.6</v>
      </c>
      <c r="D9">
        <v>40.551099999999998</v>
      </c>
      <c r="E9">
        <v>179.69089178032095</v>
      </c>
      <c r="F9">
        <v>3.3328999999999998E-2</v>
      </c>
    </row>
    <row r="10" spans="1:6" x14ac:dyDescent="0.35">
      <c r="A10" t="s">
        <v>1</v>
      </c>
      <c r="C10">
        <v>10</v>
      </c>
      <c r="D10">
        <v>19.684999999999999</v>
      </c>
      <c r="E10">
        <v>35.367739139523778</v>
      </c>
      <c r="F10">
        <v>7.8539999999999999E-3</v>
      </c>
    </row>
    <row r="11" spans="1:6" x14ac:dyDescent="0.35">
      <c r="A11" t="s">
        <v>1</v>
      </c>
      <c r="C11">
        <v>15</v>
      </c>
      <c r="D11">
        <v>29.5275</v>
      </c>
      <c r="E11">
        <v>88.034752873529115</v>
      </c>
      <c r="F11">
        <v>1.7672E-2</v>
      </c>
    </row>
    <row r="12" spans="1:6" x14ac:dyDescent="0.35">
      <c r="A12" t="s">
        <v>1</v>
      </c>
      <c r="C12">
        <v>16.5</v>
      </c>
      <c r="D12">
        <v>32.480249999999998</v>
      </c>
      <c r="E12">
        <v>109.08133328820097</v>
      </c>
      <c r="F12">
        <v>2.1382999999999999E-2</v>
      </c>
    </row>
    <row r="14" spans="1:6" x14ac:dyDescent="0.35">
      <c r="A14" t="s">
        <v>3</v>
      </c>
      <c r="E14">
        <v>855.77105530900087</v>
      </c>
      <c r="F14">
        <v>0.16914899999999999</v>
      </c>
    </row>
    <row r="15" spans="1:6" x14ac:dyDescent="0.35">
      <c r="A15" t="s">
        <v>12</v>
      </c>
      <c r="B15">
        <v>9</v>
      </c>
      <c r="C15">
        <v>13.139090909090909</v>
      </c>
      <c r="D15">
        <v>25.864300909090911</v>
      </c>
    </row>
    <row r="16" spans="1:6" x14ac:dyDescent="0.35">
      <c r="A16" t="s">
        <v>5</v>
      </c>
      <c r="B16">
        <v>1.4142135623730951</v>
      </c>
    </row>
    <row r="17" spans="1:4" x14ac:dyDescent="0.35">
      <c r="A17" t="s">
        <v>6</v>
      </c>
      <c r="D17">
        <v>1100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90AD5-B5C7-463F-ACA6-0EBAA091CA2B}">
  <dimension ref="A1:F21"/>
  <sheetViews>
    <sheetView workbookViewId="0">
      <selection activeCell="F1" sqref="F1"/>
    </sheetView>
  </sheetViews>
  <sheetFormatPr defaultRowHeight="14.5" x14ac:dyDescent="0.35"/>
  <sheetData>
    <row r="1" spans="1:6" s="1" customFormat="1" x14ac:dyDescent="0.35">
      <c r="A1" s="1" t="s">
        <v>0</v>
      </c>
      <c r="B1" s="1" t="s">
        <v>7</v>
      </c>
      <c r="C1" s="1" t="s">
        <v>13</v>
      </c>
      <c r="D1" s="1" t="s">
        <v>19</v>
      </c>
      <c r="E1" s="1" t="s">
        <v>11</v>
      </c>
      <c r="F1" s="6" t="s">
        <v>34</v>
      </c>
    </row>
    <row r="2" spans="1:6" x14ac:dyDescent="0.35">
      <c r="A2" t="s">
        <v>1</v>
      </c>
      <c r="B2">
        <v>10</v>
      </c>
      <c r="C2">
        <v>10.45</v>
      </c>
      <c r="D2">
        <v>20.570830000000001</v>
      </c>
      <c r="E2">
        <v>39.04826549979488</v>
      </c>
      <c r="F2">
        <v>8.5769999999999996E-3</v>
      </c>
    </row>
    <row r="3" spans="1:6" x14ac:dyDescent="0.35">
      <c r="A3" t="s">
        <v>1</v>
      </c>
      <c r="B3">
        <v>10</v>
      </c>
      <c r="C3">
        <v>9.5</v>
      </c>
      <c r="D3">
        <v>18.700749999999999</v>
      </c>
      <c r="E3">
        <v>31.514139952176695</v>
      </c>
      <c r="F3">
        <v>7.0879999999999997E-3</v>
      </c>
    </row>
    <row r="4" spans="1:6" x14ac:dyDescent="0.35">
      <c r="A4" t="s">
        <v>1</v>
      </c>
      <c r="C4">
        <v>14.5</v>
      </c>
      <c r="D4">
        <v>28.54325</v>
      </c>
      <c r="E4">
        <v>81.571805029425832</v>
      </c>
      <c r="F4">
        <v>1.6513E-2</v>
      </c>
    </row>
    <row r="5" spans="1:6" x14ac:dyDescent="0.35">
      <c r="A5" t="s">
        <v>1</v>
      </c>
      <c r="C5">
        <v>7.6</v>
      </c>
      <c r="D5">
        <v>14.960599999999999</v>
      </c>
      <c r="E5">
        <v>19.07854053506702</v>
      </c>
      <c r="F5">
        <v>4.5360000000000001E-3</v>
      </c>
    </row>
    <row r="6" spans="1:6" x14ac:dyDescent="0.35">
      <c r="A6" t="s">
        <v>1</v>
      </c>
      <c r="C6">
        <v>5.2</v>
      </c>
      <c r="D6">
        <v>10.2362</v>
      </c>
      <c r="E6">
        <v>8.125880268169789</v>
      </c>
      <c r="F6">
        <v>2.124E-3</v>
      </c>
    </row>
    <row r="7" spans="1:6" x14ac:dyDescent="0.35">
      <c r="A7" t="s">
        <v>1</v>
      </c>
      <c r="C7">
        <v>7.8</v>
      </c>
      <c r="D7">
        <v>15.3543</v>
      </c>
      <c r="E7">
        <v>20.226338428536788</v>
      </c>
      <c r="F7">
        <v>4.7780000000000001E-3</v>
      </c>
    </row>
    <row r="8" spans="1:6" x14ac:dyDescent="0.35">
      <c r="A8" t="s">
        <v>1</v>
      </c>
      <c r="C8">
        <v>7.2</v>
      </c>
      <c r="D8">
        <v>14.1732</v>
      </c>
      <c r="E8">
        <v>16.894051603771675</v>
      </c>
      <c r="F8">
        <v>4.0720000000000001E-3</v>
      </c>
    </row>
    <row r="9" spans="1:6" x14ac:dyDescent="0.35">
      <c r="A9" t="s">
        <v>1</v>
      </c>
      <c r="C9">
        <v>11</v>
      </c>
      <c r="D9">
        <v>21.653500000000001</v>
      </c>
      <c r="E9">
        <v>43.823149549484107</v>
      </c>
      <c r="F9">
        <v>9.5029999999999993E-3</v>
      </c>
    </row>
    <row r="10" spans="1:6" x14ac:dyDescent="0.35">
      <c r="A10" t="s">
        <v>1</v>
      </c>
      <c r="C10">
        <v>8.4</v>
      </c>
      <c r="D10">
        <v>16.535399999999999</v>
      </c>
      <c r="E10">
        <v>23.894824272803675</v>
      </c>
      <c r="F10">
        <v>5.5420000000000001E-3</v>
      </c>
    </row>
    <row r="11" spans="1:6" x14ac:dyDescent="0.35">
      <c r="A11" t="s">
        <v>14</v>
      </c>
      <c r="C11">
        <v>10.1</v>
      </c>
      <c r="D11" t="s">
        <v>10</v>
      </c>
      <c r="E11">
        <v>10.874599999999999</v>
      </c>
      <c r="F11">
        <v>8.012E-3</v>
      </c>
    </row>
    <row r="12" spans="1:6" x14ac:dyDescent="0.35">
      <c r="A12" t="s">
        <v>16</v>
      </c>
      <c r="C12">
        <v>7.1</v>
      </c>
      <c r="D12">
        <v>13.97635</v>
      </c>
      <c r="E12">
        <v>16.370896047183244</v>
      </c>
      <c r="F12">
        <v>3.9589999999999998E-3</v>
      </c>
    </row>
    <row r="13" spans="1:6" x14ac:dyDescent="0.35">
      <c r="A13" t="s">
        <v>16</v>
      </c>
      <c r="C13">
        <v>7.93</v>
      </c>
      <c r="D13">
        <v>15.61021</v>
      </c>
      <c r="E13">
        <v>20.992425679001471</v>
      </c>
      <c r="F13">
        <v>4.9389999999999998E-3</v>
      </c>
    </row>
    <row r="14" spans="1:6" x14ac:dyDescent="0.35">
      <c r="A14" t="s">
        <v>16</v>
      </c>
      <c r="C14">
        <v>9.4</v>
      </c>
      <c r="D14">
        <v>18.503900000000002</v>
      </c>
      <c r="E14">
        <v>30.772951632367139</v>
      </c>
      <c r="F14">
        <v>6.94E-3</v>
      </c>
    </row>
    <row r="15" spans="1:6" x14ac:dyDescent="0.35">
      <c r="A15" t="s">
        <v>14</v>
      </c>
      <c r="C15">
        <v>8.1</v>
      </c>
      <c r="D15" t="s">
        <v>10</v>
      </c>
      <c r="E15">
        <v>22.018156520117138</v>
      </c>
      <c r="F15">
        <v>5.1529999999999996E-3</v>
      </c>
    </row>
    <row r="16" spans="1:6" x14ac:dyDescent="0.35">
      <c r="A16" t="s">
        <v>1</v>
      </c>
      <c r="C16">
        <v>11.5</v>
      </c>
      <c r="D16">
        <v>22.63775</v>
      </c>
      <c r="E16">
        <v>48.430930304212239</v>
      </c>
      <c r="F16">
        <v>1.0387E-2</v>
      </c>
    </row>
    <row r="18" spans="1:6" x14ac:dyDescent="0.35">
      <c r="A18" t="s">
        <v>3</v>
      </c>
      <c r="E18">
        <v>433.6369553221117</v>
      </c>
      <c r="F18">
        <v>0.10212300000000002</v>
      </c>
    </row>
    <row r="19" spans="1:6" x14ac:dyDescent="0.35">
      <c r="A19" t="s">
        <v>12</v>
      </c>
      <c r="B19">
        <v>10</v>
      </c>
      <c r="C19">
        <v>9.0519999999999996</v>
      </c>
      <c r="D19">
        <v>17.804326153846155</v>
      </c>
    </row>
    <row r="20" spans="1:6" x14ac:dyDescent="0.35">
      <c r="A20" t="s">
        <v>5</v>
      </c>
      <c r="B20">
        <v>0</v>
      </c>
    </row>
    <row r="21" spans="1:6" x14ac:dyDescent="0.35">
      <c r="A21" t="s">
        <v>6</v>
      </c>
      <c r="D21">
        <v>1500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B920C-F954-4FF4-904D-EFB23FDC4AD4}">
  <dimension ref="A1:F10"/>
  <sheetViews>
    <sheetView workbookViewId="0">
      <selection activeCell="F1" sqref="F1"/>
    </sheetView>
  </sheetViews>
  <sheetFormatPr defaultRowHeight="14.5" x14ac:dyDescent="0.35"/>
  <sheetData>
    <row r="1" spans="1:6" s="1" customFormat="1" x14ac:dyDescent="0.35">
      <c r="A1" s="1" t="s">
        <v>0</v>
      </c>
      <c r="B1" s="1" t="s">
        <v>7</v>
      </c>
      <c r="C1" s="1" t="s">
        <v>13</v>
      </c>
      <c r="D1" s="1" t="s">
        <v>9</v>
      </c>
      <c r="E1" s="1" t="s">
        <v>11</v>
      </c>
      <c r="F1" s="6" t="s">
        <v>34</v>
      </c>
    </row>
    <row r="2" spans="1:6" x14ac:dyDescent="0.35">
      <c r="A2" t="s">
        <v>20</v>
      </c>
      <c r="B2">
        <v>8</v>
      </c>
      <c r="C2">
        <v>16.25</v>
      </c>
      <c r="D2">
        <v>31.988130000000002</v>
      </c>
      <c r="E2">
        <v>105.39926992380381</v>
      </c>
      <c r="F2">
        <v>2.0739E-2</v>
      </c>
    </row>
    <row r="3" spans="1:6" x14ac:dyDescent="0.35">
      <c r="A3" t="s">
        <v>20</v>
      </c>
      <c r="B3">
        <v>7.5</v>
      </c>
      <c r="C3">
        <v>17.96</v>
      </c>
      <c r="D3">
        <v>35.354259999999996</v>
      </c>
      <c r="E3">
        <v>131.99809720207088</v>
      </c>
      <c r="F3">
        <v>2.5333999999999999E-2</v>
      </c>
    </row>
    <row r="4" spans="1:6" x14ac:dyDescent="0.35">
      <c r="A4" t="s">
        <v>20</v>
      </c>
      <c r="C4">
        <v>18.399999999999999</v>
      </c>
      <c r="D4">
        <v>36.220399999999998</v>
      </c>
      <c r="E4">
        <v>139.38276142554545</v>
      </c>
      <c r="F4">
        <v>2.6591E-2</v>
      </c>
    </row>
    <row r="5" spans="1:6" x14ac:dyDescent="0.35">
      <c r="A5" t="s">
        <v>20</v>
      </c>
      <c r="C5">
        <v>24</v>
      </c>
      <c r="D5">
        <v>47.244</v>
      </c>
      <c r="E5">
        <v>253.3613721613921</v>
      </c>
      <c r="F5">
        <v>4.5239000000000001E-2</v>
      </c>
    </row>
    <row r="7" spans="1:6" x14ac:dyDescent="0.35">
      <c r="A7" t="s">
        <v>3</v>
      </c>
      <c r="E7">
        <v>630.14150071281222</v>
      </c>
      <c r="F7">
        <v>0.11790300000000001</v>
      </c>
    </row>
    <row r="8" spans="1:6" x14ac:dyDescent="0.35">
      <c r="A8" t="s">
        <v>12</v>
      </c>
      <c r="B8">
        <v>7.75</v>
      </c>
      <c r="C8">
        <v>19.1525</v>
      </c>
      <c r="D8">
        <v>37.701697499999995</v>
      </c>
    </row>
    <row r="9" spans="1:6" x14ac:dyDescent="0.35">
      <c r="A9" t="s">
        <v>5</v>
      </c>
      <c r="B9">
        <v>0.35355339059327379</v>
      </c>
    </row>
    <row r="10" spans="1:6" x14ac:dyDescent="0.35">
      <c r="A10" t="s">
        <v>6</v>
      </c>
      <c r="D10">
        <v>400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1AF7E-4225-4122-98FB-F20BED173403}">
  <dimension ref="A1:F13"/>
  <sheetViews>
    <sheetView workbookViewId="0">
      <selection activeCell="F1" sqref="F1"/>
    </sheetView>
  </sheetViews>
  <sheetFormatPr defaultRowHeight="14.5" x14ac:dyDescent="0.35"/>
  <sheetData>
    <row r="1" spans="1:6" s="1" customFormat="1" x14ac:dyDescent="0.35">
      <c r="A1" s="1" t="s">
        <v>0</v>
      </c>
      <c r="B1" s="1" t="s">
        <v>7</v>
      </c>
      <c r="C1" s="1" t="s">
        <v>13</v>
      </c>
      <c r="D1" s="1" t="s">
        <v>19</v>
      </c>
      <c r="E1" s="1" t="s">
        <v>11</v>
      </c>
      <c r="F1" s="6" t="s">
        <v>34</v>
      </c>
    </row>
    <row r="2" spans="1:6" x14ac:dyDescent="0.35">
      <c r="A2" t="s">
        <v>14</v>
      </c>
      <c r="B2">
        <v>10</v>
      </c>
      <c r="C2">
        <v>13.06</v>
      </c>
      <c r="D2" t="s">
        <v>10</v>
      </c>
      <c r="E2">
        <v>11.82342</v>
      </c>
      <c r="F2">
        <v>1.3396E-2</v>
      </c>
    </row>
    <row r="3" spans="1:6" x14ac:dyDescent="0.35">
      <c r="A3" t="s">
        <v>14</v>
      </c>
      <c r="C3">
        <v>8.1999999999999993</v>
      </c>
      <c r="D3" t="s">
        <v>10</v>
      </c>
      <c r="E3">
        <v>10.148009999999999</v>
      </c>
      <c r="F3">
        <v>5.2810000000000001E-3</v>
      </c>
    </row>
    <row r="4" spans="1:6" x14ac:dyDescent="0.35">
      <c r="A4" t="s">
        <v>14</v>
      </c>
      <c r="C4">
        <v>6.5</v>
      </c>
      <c r="D4" t="s">
        <v>10</v>
      </c>
      <c r="E4">
        <v>9.3831330000000008</v>
      </c>
      <c r="F4">
        <v>3.3180000000000002E-3</v>
      </c>
    </row>
    <row r="5" spans="1:6" x14ac:dyDescent="0.35">
      <c r="A5" t="s">
        <v>14</v>
      </c>
      <c r="C5">
        <v>20.7</v>
      </c>
      <c r="D5" t="s">
        <v>10</v>
      </c>
      <c r="E5">
        <v>13.66939</v>
      </c>
      <c r="F5">
        <v>3.3654000000000003E-2</v>
      </c>
    </row>
    <row r="6" spans="1:6" x14ac:dyDescent="0.35">
      <c r="A6" t="s">
        <v>14</v>
      </c>
      <c r="C6">
        <v>11.1</v>
      </c>
      <c r="D6" t="s">
        <v>10</v>
      </c>
      <c r="E6">
        <v>11.21636</v>
      </c>
      <c r="F6">
        <v>9.6769999999999998E-3</v>
      </c>
    </row>
    <row r="7" spans="1:6" x14ac:dyDescent="0.35">
      <c r="A7" t="s">
        <v>1</v>
      </c>
      <c r="C7">
        <v>21.15</v>
      </c>
      <c r="D7">
        <v>41.633780000000002</v>
      </c>
      <c r="E7">
        <v>190.66143426695746</v>
      </c>
      <c r="F7">
        <v>3.5132999999999998E-2</v>
      </c>
    </row>
    <row r="8" spans="1:6" x14ac:dyDescent="0.35">
      <c r="A8" t="s">
        <v>1</v>
      </c>
      <c r="C8">
        <v>21</v>
      </c>
      <c r="D8">
        <v>41.338500000000003</v>
      </c>
      <c r="E8">
        <v>187.63364463952448</v>
      </c>
      <c r="F8">
        <v>3.4636E-2</v>
      </c>
    </row>
    <row r="10" spans="1:6" x14ac:dyDescent="0.35">
      <c r="A10" t="s">
        <v>3</v>
      </c>
      <c r="E10">
        <v>434.53539190648189</v>
      </c>
      <c r="F10">
        <v>0.13509500000000002</v>
      </c>
    </row>
    <row r="11" spans="1:6" x14ac:dyDescent="0.35">
      <c r="A11" t="s">
        <v>12</v>
      </c>
      <c r="C11">
        <v>14.53</v>
      </c>
      <c r="D11">
        <v>41.486140000000006</v>
      </c>
    </row>
    <row r="12" spans="1:6" x14ac:dyDescent="0.35">
      <c r="A12" t="s">
        <v>5</v>
      </c>
    </row>
    <row r="13" spans="1:6" x14ac:dyDescent="0.35">
      <c r="A13" t="s">
        <v>6</v>
      </c>
      <c r="D13">
        <v>700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0ED19-1606-4E53-B31B-807AB18AD87D}">
  <dimension ref="A1:F28"/>
  <sheetViews>
    <sheetView workbookViewId="0">
      <selection activeCell="F1" sqref="F1"/>
    </sheetView>
  </sheetViews>
  <sheetFormatPr defaultRowHeight="14.5" x14ac:dyDescent="0.35"/>
  <sheetData>
    <row r="1" spans="1:6" s="1" customFormat="1" x14ac:dyDescent="0.35">
      <c r="A1" s="1" t="s">
        <v>0</v>
      </c>
      <c r="B1" s="1" t="s">
        <v>7</v>
      </c>
      <c r="C1" s="1" t="s">
        <v>8</v>
      </c>
      <c r="D1" s="1" t="s">
        <v>19</v>
      </c>
      <c r="E1" s="1" t="s">
        <v>11</v>
      </c>
      <c r="F1" s="6" t="s">
        <v>34</v>
      </c>
    </row>
    <row r="2" spans="1:6" x14ac:dyDescent="0.35">
      <c r="A2" t="s">
        <v>1</v>
      </c>
      <c r="B2">
        <v>7</v>
      </c>
      <c r="C2">
        <v>11.35</v>
      </c>
      <c r="D2">
        <v>22.342479999999998</v>
      </c>
      <c r="E2">
        <v>47.021717812654074</v>
      </c>
      <c r="F2" s="2">
        <v>1.0118E-2</v>
      </c>
    </row>
    <row r="3" spans="1:6" x14ac:dyDescent="0.35">
      <c r="A3" t="s">
        <v>1</v>
      </c>
      <c r="B3">
        <v>9.5</v>
      </c>
      <c r="C3">
        <v>6.4</v>
      </c>
      <c r="D3">
        <v>12.5984</v>
      </c>
      <c r="E3">
        <v>12.962437583279661</v>
      </c>
      <c r="F3" s="2">
        <v>3.2169999999999998E-3</v>
      </c>
    </row>
    <row r="4" spans="1:6" x14ac:dyDescent="0.35">
      <c r="A4" t="s">
        <v>1</v>
      </c>
      <c r="B4">
        <v>11</v>
      </c>
      <c r="C4">
        <v>6.5</v>
      </c>
      <c r="D4">
        <v>12.795249999999999</v>
      </c>
      <c r="E4">
        <v>13.42241706251321</v>
      </c>
      <c r="F4" s="2">
        <v>3.3180000000000002E-3</v>
      </c>
    </row>
    <row r="5" spans="1:6" x14ac:dyDescent="0.35">
      <c r="A5" t="s">
        <v>1</v>
      </c>
      <c r="C5">
        <v>9.5</v>
      </c>
      <c r="D5">
        <v>18.700749999999999</v>
      </c>
      <c r="E5">
        <v>31.514139952176695</v>
      </c>
      <c r="F5" s="2">
        <v>7.0879999999999997E-3</v>
      </c>
    </row>
    <row r="6" spans="1:6" x14ac:dyDescent="0.35">
      <c r="A6" t="s">
        <v>1</v>
      </c>
      <c r="C6">
        <v>6.7</v>
      </c>
      <c r="D6">
        <v>13.18895</v>
      </c>
      <c r="E6">
        <v>14.369185039553079</v>
      </c>
      <c r="F6" s="2">
        <v>3.5260000000000001E-3</v>
      </c>
    </row>
    <row r="7" spans="1:6" x14ac:dyDescent="0.35">
      <c r="A7" t="s">
        <v>1</v>
      </c>
      <c r="C7">
        <v>8.3000000000000007</v>
      </c>
      <c r="D7">
        <v>16.338550000000001</v>
      </c>
      <c r="E7">
        <v>23.259792509828287</v>
      </c>
      <c r="F7" s="2">
        <v>5.411E-3</v>
      </c>
    </row>
    <row r="8" spans="1:6" x14ac:dyDescent="0.35">
      <c r="A8" t="s">
        <v>1</v>
      </c>
      <c r="C8">
        <v>8.6999999999999993</v>
      </c>
      <c r="D8">
        <v>17.12595</v>
      </c>
      <c r="E8">
        <v>25.857113975744404</v>
      </c>
      <c r="F8" s="2">
        <v>5.9449999999999998E-3</v>
      </c>
    </row>
    <row r="9" spans="1:6" x14ac:dyDescent="0.35">
      <c r="A9" t="s">
        <v>14</v>
      </c>
      <c r="C9">
        <v>13.5</v>
      </c>
      <c r="D9" t="s">
        <v>10</v>
      </c>
      <c r="E9">
        <v>11.94998</v>
      </c>
      <c r="F9" s="2">
        <v>1.4314E-2</v>
      </c>
    </row>
    <row r="10" spans="1:6" x14ac:dyDescent="0.35">
      <c r="A10" t="s">
        <v>1</v>
      </c>
      <c r="C10">
        <v>8.4600000000000009</v>
      </c>
      <c r="D10">
        <v>16.653510000000001</v>
      </c>
      <c r="E10">
        <v>24.280408112106727</v>
      </c>
      <c r="F10" s="2">
        <v>5.6210000000000001E-3</v>
      </c>
    </row>
    <row r="11" spans="1:6" x14ac:dyDescent="0.35">
      <c r="A11" t="s">
        <v>1</v>
      </c>
      <c r="C11">
        <v>10.23</v>
      </c>
      <c r="D11">
        <v>20.13776</v>
      </c>
      <c r="E11">
        <v>37.223618325309872</v>
      </c>
      <c r="F11" s="2">
        <v>8.2190000000000006E-3</v>
      </c>
    </row>
    <row r="12" spans="1:6" x14ac:dyDescent="0.35">
      <c r="A12" t="s">
        <v>1</v>
      </c>
      <c r="C12">
        <v>10.1</v>
      </c>
      <c r="D12">
        <v>19.88185</v>
      </c>
      <c r="E12">
        <v>36.16816709723593</v>
      </c>
      <c r="F12" s="2">
        <v>8.012E-3</v>
      </c>
    </row>
    <row r="13" spans="1:6" x14ac:dyDescent="0.35">
      <c r="A13" t="s">
        <v>1</v>
      </c>
      <c r="C13">
        <v>8</v>
      </c>
      <c r="D13">
        <v>15.747999999999999</v>
      </c>
      <c r="E13">
        <v>21.411494834732888</v>
      </c>
      <c r="F13" s="2">
        <v>5.0270000000000002E-3</v>
      </c>
    </row>
    <row r="14" spans="1:6" x14ac:dyDescent="0.35">
      <c r="A14" t="s">
        <v>1</v>
      </c>
      <c r="C14">
        <v>6.8</v>
      </c>
      <c r="D14">
        <v>13.3858</v>
      </c>
      <c r="E14">
        <v>14.856041169670991</v>
      </c>
      <c r="F14" s="2">
        <v>3.6319999999999998E-3</v>
      </c>
    </row>
    <row r="15" spans="1:6" x14ac:dyDescent="0.35">
      <c r="A15" t="s">
        <v>1</v>
      </c>
      <c r="C15">
        <v>9.1</v>
      </c>
      <c r="D15">
        <v>17.913350000000001</v>
      </c>
      <c r="E15">
        <v>28.607986631474628</v>
      </c>
      <c r="F15" s="2">
        <v>6.5040000000000002E-3</v>
      </c>
    </row>
    <row r="16" spans="1:6" x14ac:dyDescent="0.35">
      <c r="A16" t="s">
        <v>1</v>
      </c>
      <c r="C16">
        <v>13.5</v>
      </c>
      <c r="D16">
        <v>26.574750000000002</v>
      </c>
      <c r="E16">
        <v>69.460991371704949</v>
      </c>
      <c r="F16" s="2">
        <v>1.4314E-2</v>
      </c>
    </row>
    <row r="17" spans="1:6" x14ac:dyDescent="0.35">
      <c r="A17" t="s">
        <v>1</v>
      </c>
      <c r="C17">
        <v>12</v>
      </c>
      <c r="D17">
        <v>23.622</v>
      </c>
      <c r="E17">
        <v>53.295904750725271</v>
      </c>
      <c r="F17" s="2">
        <v>1.1310000000000001E-2</v>
      </c>
    </row>
    <row r="18" spans="1:6" x14ac:dyDescent="0.35">
      <c r="A18" t="s">
        <v>1</v>
      </c>
      <c r="C18">
        <v>8.6</v>
      </c>
      <c r="D18">
        <v>16.929099999999998</v>
      </c>
      <c r="E18">
        <v>25.193457041324198</v>
      </c>
      <c r="F18" s="2">
        <v>5.8089999999999999E-3</v>
      </c>
    </row>
    <row r="19" spans="1:6" x14ac:dyDescent="0.35">
      <c r="A19" t="s">
        <v>1</v>
      </c>
      <c r="C19">
        <v>10</v>
      </c>
      <c r="D19">
        <v>19.684999999999999</v>
      </c>
      <c r="E19">
        <v>35.367739139523778</v>
      </c>
      <c r="F19" s="2">
        <v>7.8539999999999999E-3</v>
      </c>
    </row>
    <row r="20" spans="1:6" x14ac:dyDescent="0.35">
      <c r="A20" t="s">
        <v>1</v>
      </c>
      <c r="C20">
        <v>6.6</v>
      </c>
      <c r="D20">
        <v>12.992100000000001</v>
      </c>
      <c r="E20">
        <v>13.891321545089506</v>
      </c>
      <c r="F20" s="2">
        <v>3.421E-3</v>
      </c>
    </row>
    <row r="21" spans="1:6" x14ac:dyDescent="0.35">
      <c r="A21" t="s">
        <v>1</v>
      </c>
      <c r="C21">
        <v>7.9</v>
      </c>
      <c r="D21">
        <v>15.55115</v>
      </c>
      <c r="E21">
        <v>20.814231939012785</v>
      </c>
      <c r="F21" s="2">
        <v>4.9020000000000001E-3</v>
      </c>
    </row>
    <row r="22" spans="1:6" x14ac:dyDescent="0.35">
      <c r="A22" t="s">
        <v>1</v>
      </c>
      <c r="C22">
        <v>12</v>
      </c>
      <c r="D22">
        <v>23.622</v>
      </c>
      <c r="E22">
        <v>53.295904750725271</v>
      </c>
      <c r="F22" s="2">
        <v>1.1310000000000001E-2</v>
      </c>
    </row>
    <row r="23" spans="1:6" x14ac:dyDescent="0.35">
      <c r="A23" t="s">
        <v>1</v>
      </c>
      <c r="C23">
        <v>11.5</v>
      </c>
      <c r="D23">
        <v>22.63775</v>
      </c>
      <c r="E23">
        <v>48.430930304212239</v>
      </c>
      <c r="F23" s="2">
        <v>1.0387E-2</v>
      </c>
    </row>
    <row r="24" spans="1:6" x14ac:dyDescent="0.35">
      <c r="F24" s="3"/>
    </row>
    <row r="25" spans="1:6" x14ac:dyDescent="0.35">
      <c r="A25" t="s">
        <v>3</v>
      </c>
      <c r="E25">
        <v>662.65498094859834</v>
      </c>
      <c r="F25">
        <f>SUM(F2:F23)</f>
        <v>0.15925900000000001</v>
      </c>
    </row>
    <row r="26" spans="1:6" x14ac:dyDescent="0.35">
      <c r="A26" t="s">
        <v>12</v>
      </c>
      <c r="B26">
        <v>9.1666666666666661</v>
      </c>
      <c r="C26">
        <v>9.3518181818181816</v>
      </c>
      <c r="D26">
        <v>18.020211904761904</v>
      </c>
    </row>
    <row r="27" spans="1:6" x14ac:dyDescent="0.35">
      <c r="A27" t="s">
        <v>5</v>
      </c>
      <c r="B27">
        <v>2.0207259421636889</v>
      </c>
    </row>
    <row r="28" spans="1:6" x14ac:dyDescent="0.35">
      <c r="A28" t="s">
        <v>6</v>
      </c>
      <c r="D28">
        <v>2200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4EC41-D7C0-44C7-8F47-A28A9BF13666}">
  <dimension ref="A1:F11"/>
  <sheetViews>
    <sheetView workbookViewId="0">
      <selection activeCell="I8" sqref="I8"/>
    </sheetView>
  </sheetViews>
  <sheetFormatPr defaultRowHeight="14.5" x14ac:dyDescent="0.35"/>
  <sheetData>
    <row r="1" spans="1:6" s="1" customFormat="1" x14ac:dyDescent="0.35">
      <c r="A1" s="1" t="s">
        <v>0</v>
      </c>
      <c r="B1" s="1" t="s">
        <v>7</v>
      </c>
      <c r="C1" s="1" t="s">
        <v>13</v>
      </c>
      <c r="D1" s="1" t="s">
        <v>19</v>
      </c>
      <c r="E1" s="1" t="s">
        <v>11</v>
      </c>
      <c r="F1" s="6" t="s">
        <v>34</v>
      </c>
    </row>
    <row r="2" spans="1:6" x14ac:dyDescent="0.35">
      <c r="A2" t="s">
        <v>1</v>
      </c>
      <c r="B2">
        <v>6</v>
      </c>
      <c r="C2">
        <v>14</v>
      </c>
      <c r="D2">
        <v>27.559000000000001</v>
      </c>
      <c r="E2">
        <v>75.381341808755266</v>
      </c>
      <c r="F2" s="2">
        <v>1.5394E-2</v>
      </c>
    </row>
    <row r="3" spans="1:6" x14ac:dyDescent="0.35">
      <c r="A3" t="s">
        <v>1</v>
      </c>
      <c r="B3">
        <v>7</v>
      </c>
      <c r="C3">
        <v>5.4</v>
      </c>
      <c r="D3">
        <v>10.629899999999999</v>
      </c>
      <c r="E3">
        <v>8.845738651137415</v>
      </c>
      <c r="F3" s="2">
        <v>2.2899999999999999E-3</v>
      </c>
    </row>
    <row r="4" spans="1:6" x14ac:dyDescent="0.35">
      <c r="A4" t="s">
        <v>1</v>
      </c>
      <c r="C4">
        <v>6.4</v>
      </c>
      <c r="D4">
        <v>12.5984</v>
      </c>
      <c r="E4">
        <v>12.962437583279661</v>
      </c>
      <c r="F4" s="2">
        <v>3.2169999999999998E-3</v>
      </c>
    </row>
    <row r="5" spans="1:6" x14ac:dyDescent="0.35">
      <c r="A5" t="s">
        <v>14</v>
      </c>
      <c r="C5">
        <v>7.1</v>
      </c>
      <c r="D5" t="s">
        <v>10</v>
      </c>
      <c r="E5">
        <v>9.6682030000000001</v>
      </c>
      <c r="F5" s="2">
        <v>3.9589999999999998E-3</v>
      </c>
    </row>
    <row r="6" spans="1:6" x14ac:dyDescent="0.35">
      <c r="A6" t="s">
        <v>1</v>
      </c>
      <c r="C6">
        <v>9.1</v>
      </c>
      <c r="D6">
        <v>17.913350000000001</v>
      </c>
      <c r="E6">
        <v>28.607986631474628</v>
      </c>
      <c r="F6" s="2">
        <v>6.5040000000000002E-3</v>
      </c>
    </row>
    <row r="7" spans="1:6" x14ac:dyDescent="0.35">
      <c r="F7" s="3"/>
    </row>
    <row r="8" spans="1:6" x14ac:dyDescent="0.35">
      <c r="A8" t="s">
        <v>3</v>
      </c>
      <c r="E8">
        <v>135.46570767464698</v>
      </c>
      <c r="F8">
        <f>SUM(F2:F6)</f>
        <v>3.1364000000000003E-2</v>
      </c>
    </row>
    <row r="9" spans="1:6" x14ac:dyDescent="0.35">
      <c r="A9" t="s">
        <v>12</v>
      </c>
      <c r="B9">
        <v>6.5</v>
      </c>
      <c r="C9">
        <v>8.4</v>
      </c>
      <c r="D9">
        <v>17.175162499999999</v>
      </c>
    </row>
    <row r="10" spans="1:6" x14ac:dyDescent="0.35">
      <c r="A10" t="s">
        <v>5</v>
      </c>
      <c r="B10">
        <v>0.70710678118654757</v>
      </c>
    </row>
    <row r="11" spans="1:6" x14ac:dyDescent="0.35">
      <c r="A11" t="s">
        <v>6</v>
      </c>
      <c r="D11">
        <v>500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C8B22-8ED5-48F8-B6D9-F227978F9B2F}">
  <dimension ref="A1:B16"/>
  <sheetViews>
    <sheetView workbookViewId="0">
      <selection activeCell="B16" sqref="B16"/>
    </sheetView>
  </sheetViews>
  <sheetFormatPr defaultRowHeight="14.5" x14ac:dyDescent="0.35"/>
  <sheetData>
    <row r="1" spans="1:2" x14ac:dyDescent="0.35">
      <c r="A1" t="s">
        <v>21</v>
      </c>
      <c r="B1" s="1" t="s">
        <v>22</v>
      </c>
    </row>
    <row r="2" spans="1:2" x14ac:dyDescent="0.35">
      <c r="A2">
        <v>1</v>
      </c>
      <c r="B2">
        <v>4.4409903415259873</v>
      </c>
    </row>
    <row r="3" spans="1:2" x14ac:dyDescent="0.35">
      <c r="A3">
        <v>2</v>
      </c>
      <c r="B3">
        <v>3.466193104565666</v>
      </c>
    </row>
    <row r="4" spans="1:2" x14ac:dyDescent="0.35">
      <c r="A4">
        <v>3</v>
      </c>
      <c r="B4">
        <v>7.2112603654746481</v>
      </c>
    </row>
    <row r="5" spans="1:2" x14ac:dyDescent="0.35">
      <c r="A5">
        <v>4</v>
      </c>
      <c r="B5">
        <v>7.7258041542981699</v>
      </c>
    </row>
    <row r="6" spans="1:2" x14ac:dyDescent="0.35">
      <c r="A6">
        <v>5</v>
      </c>
      <c r="B6">
        <v>1.3457869159954567</v>
      </c>
    </row>
    <row r="7" spans="1:2" x14ac:dyDescent="0.35">
      <c r="A7">
        <v>6</v>
      </c>
      <c r="B7">
        <v>6.6303679028689384</v>
      </c>
    </row>
    <row r="8" spans="1:2" x14ac:dyDescent="0.35">
      <c r="A8">
        <v>7</v>
      </c>
      <c r="B8">
        <v>3.13509404646793</v>
      </c>
    </row>
    <row r="9" spans="1:2" x14ac:dyDescent="0.35">
      <c r="A9">
        <v>8</v>
      </c>
      <c r="B9">
        <v>7.754662379158896</v>
      </c>
    </row>
    <row r="10" spans="1:2" x14ac:dyDescent="0.35">
      <c r="A10">
        <v>9</v>
      </c>
      <c r="B10">
        <v>5.0031722456530376</v>
      </c>
    </row>
    <row r="11" spans="1:2" x14ac:dyDescent="0.35">
      <c r="A11">
        <v>10</v>
      </c>
      <c r="B11">
        <v>4.2788552765450047</v>
      </c>
    </row>
    <row r="12" spans="1:2" x14ac:dyDescent="0.35">
      <c r="A12">
        <v>11</v>
      </c>
      <c r="B12">
        <v>2.1681847766105586</v>
      </c>
    </row>
    <row r="13" spans="1:2" x14ac:dyDescent="0.35">
      <c r="A13">
        <v>12</v>
      </c>
      <c r="B13">
        <v>3.1507075035640613</v>
      </c>
    </row>
    <row r="14" spans="1:2" x14ac:dyDescent="0.35">
      <c r="A14">
        <v>13</v>
      </c>
      <c r="B14">
        <v>2.1726769595324096</v>
      </c>
    </row>
    <row r="15" spans="1:2" x14ac:dyDescent="0.35">
      <c r="A15">
        <v>14</v>
      </c>
      <c r="B15">
        <v>3.3132749047429919</v>
      </c>
    </row>
    <row r="16" spans="1:2" x14ac:dyDescent="0.35">
      <c r="A16">
        <v>15</v>
      </c>
      <c r="B16">
        <v>0.67732853837323492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1D69F-61CC-447E-B4EF-43B5A1AB39D5}">
  <dimension ref="A1:K18"/>
  <sheetViews>
    <sheetView tabSelected="1" workbookViewId="0">
      <selection activeCell="N15" sqref="N15"/>
    </sheetView>
  </sheetViews>
  <sheetFormatPr defaultRowHeight="14.5" x14ac:dyDescent="0.35"/>
  <sheetData>
    <row r="1" spans="1:11" s="1" customFormat="1" x14ac:dyDescent="0.35">
      <c r="A1" s="1" t="s">
        <v>21</v>
      </c>
      <c r="B1" s="1" t="s">
        <v>23</v>
      </c>
      <c r="C1" s="1" t="s">
        <v>35</v>
      </c>
      <c r="D1" s="1" t="s">
        <v>24</v>
      </c>
      <c r="E1" s="1" t="s">
        <v>33</v>
      </c>
      <c r="F1" s="1" t="s">
        <v>25</v>
      </c>
      <c r="G1" s="1" t="s">
        <v>26</v>
      </c>
      <c r="I1" s="1" t="s">
        <v>27</v>
      </c>
      <c r="J1" s="1" t="s">
        <v>8</v>
      </c>
      <c r="K1" s="1" t="s">
        <v>28</v>
      </c>
    </row>
    <row r="2" spans="1:11" x14ac:dyDescent="0.35">
      <c r="A2">
        <v>1</v>
      </c>
      <c r="B2">
        <v>60.548699999999997</v>
      </c>
      <c r="C2">
        <v>0.18711800000000001</v>
      </c>
      <c r="D2">
        <v>4.6310000000000002</v>
      </c>
      <c r="E2">
        <v>52.942970000000003</v>
      </c>
      <c r="F2" t="s">
        <v>29</v>
      </c>
      <c r="G2">
        <v>2000</v>
      </c>
      <c r="I2">
        <v>11.5</v>
      </c>
      <c r="J2">
        <v>9.4979999999999993</v>
      </c>
      <c r="K2" t="s">
        <v>30</v>
      </c>
    </row>
    <row r="3" spans="1:11" x14ac:dyDescent="0.35">
      <c r="A3">
        <v>2</v>
      </c>
      <c r="B3">
        <v>56.600990000000003</v>
      </c>
      <c r="C3">
        <v>0.16158700000000001</v>
      </c>
      <c r="D3">
        <v>3.5363000000000002</v>
      </c>
      <c r="E3">
        <v>13.77333</v>
      </c>
      <c r="F3" t="s">
        <v>29</v>
      </c>
      <c r="G3">
        <v>3600</v>
      </c>
      <c r="I3">
        <v>8</v>
      </c>
      <c r="J3">
        <v>6.9973000000000001</v>
      </c>
      <c r="K3" t="s">
        <v>30</v>
      </c>
    </row>
    <row r="4" spans="1:11" x14ac:dyDescent="0.35">
      <c r="A4">
        <v>3</v>
      </c>
      <c r="B4">
        <v>68.381060000000005</v>
      </c>
      <c r="C4">
        <v>0.29116599999999998</v>
      </c>
      <c r="D4">
        <v>8.5304000000000002</v>
      </c>
      <c r="E4">
        <v>23.93507</v>
      </c>
      <c r="F4" t="s">
        <v>29</v>
      </c>
      <c r="G4">
        <v>900</v>
      </c>
      <c r="I4">
        <v>10</v>
      </c>
      <c r="J4">
        <v>16.2774</v>
      </c>
      <c r="K4" t="s">
        <v>30</v>
      </c>
    </row>
    <row r="5" spans="1:11" x14ac:dyDescent="0.35">
      <c r="A5">
        <v>4</v>
      </c>
      <c r="B5">
        <v>81.310959999999994</v>
      </c>
      <c r="C5">
        <v>3.3024999999999999E-2</v>
      </c>
      <c r="D5">
        <v>7.7257999999999996</v>
      </c>
      <c r="E5">
        <v>30.035119999999999</v>
      </c>
      <c r="F5" t="s">
        <v>31</v>
      </c>
      <c r="G5">
        <v>1400</v>
      </c>
      <c r="I5">
        <v>9.67</v>
      </c>
      <c r="J5">
        <v>15.2578</v>
      </c>
      <c r="K5" t="s">
        <v>30</v>
      </c>
    </row>
    <row r="6" spans="1:11" x14ac:dyDescent="0.35">
      <c r="A6">
        <v>5</v>
      </c>
      <c r="B6">
        <v>84.672939999999997</v>
      </c>
      <c r="C6">
        <v>5.9798999999999998E-2</v>
      </c>
      <c r="D6">
        <v>1.3456999999999999</v>
      </c>
      <c r="E6">
        <v>18.99849</v>
      </c>
      <c r="F6" t="s">
        <v>31</v>
      </c>
      <c r="G6">
        <v>800</v>
      </c>
      <c r="I6">
        <v>11.34</v>
      </c>
      <c r="J6">
        <v>9.6511999999999993</v>
      </c>
      <c r="K6" t="s">
        <v>32</v>
      </c>
    </row>
    <row r="7" spans="1:11" x14ac:dyDescent="0.35">
      <c r="A7">
        <v>6</v>
      </c>
      <c r="B7">
        <v>135.49600000000001</v>
      </c>
      <c r="C7">
        <v>0.27935700000000002</v>
      </c>
      <c r="D7">
        <v>7.4661999999999997</v>
      </c>
      <c r="E7">
        <v>27.824750000000002</v>
      </c>
      <c r="F7" t="s">
        <v>29</v>
      </c>
      <c r="G7">
        <v>900</v>
      </c>
      <c r="I7">
        <v>17</v>
      </c>
      <c r="J7">
        <v>11.632099999999999</v>
      </c>
      <c r="K7" t="s">
        <v>30</v>
      </c>
    </row>
    <row r="8" spans="1:11" x14ac:dyDescent="0.35">
      <c r="A8">
        <v>7</v>
      </c>
      <c r="B8">
        <v>34.281759999999998</v>
      </c>
      <c r="C8">
        <v>0.13426299999999999</v>
      </c>
      <c r="D8">
        <v>3.3843999999999999</v>
      </c>
      <c r="E8">
        <v>25.38381</v>
      </c>
      <c r="F8" t="s">
        <v>29</v>
      </c>
      <c r="G8">
        <v>900</v>
      </c>
      <c r="I8">
        <v>7</v>
      </c>
      <c r="J8">
        <v>12.884399999999999</v>
      </c>
      <c r="K8" t="s">
        <v>30</v>
      </c>
    </row>
    <row r="9" spans="1:11" x14ac:dyDescent="0.35">
      <c r="A9">
        <v>8</v>
      </c>
      <c r="B9">
        <v>41.660589999999999</v>
      </c>
      <c r="C9">
        <v>0.248137</v>
      </c>
      <c r="D9">
        <v>7.6993999999999998</v>
      </c>
      <c r="E9">
        <v>39.881810000000002</v>
      </c>
      <c r="F9" t="s">
        <v>29</v>
      </c>
      <c r="G9">
        <v>600</v>
      </c>
      <c r="I9">
        <v>7.67</v>
      </c>
      <c r="J9">
        <v>17.383299999999998</v>
      </c>
      <c r="K9" t="s">
        <v>32</v>
      </c>
    </row>
    <row r="10" spans="1:11" x14ac:dyDescent="0.35">
      <c r="A10">
        <v>9</v>
      </c>
      <c r="B10">
        <v>47.037950000000002</v>
      </c>
      <c r="C10">
        <v>0.191135</v>
      </c>
      <c r="D10">
        <v>5.1296999999999997</v>
      </c>
      <c r="E10">
        <v>37.004519999999999</v>
      </c>
      <c r="F10" t="s">
        <v>29</v>
      </c>
      <c r="G10">
        <v>800</v>
      </c>
      <c r="I10">
        <v>8.75</v>
      </c>
      <c r="J10">
        <v>16.1112</v>
      </c>
      <c r="K10" t="s">
        <v>32</v>
      </c>
    </row>
    <row r="11" spans="1:11" x14ac:dyDescent="0.35">
      <c r="A11">
        <v>10</v>
      </c>
      <c r="B11">
        <v>44.816540000000003</v>
      </c>
      <c r="C11">
        <v>0.16914899999999999</v>
      </c>
      <c r="D11">
        <v>4.2788000000000004</v>
      </c>
      <c r="E11">
        <v>25.8643</v>
      </c>
      <c r="F11" t="s">
        <v>31</v>
      </c>
      <c r="G11">
        <v>1100</v>
      </c>
      <c r="I11">
        <v>9</v>
      </c>
      <c r="J11">
        <v>13.138999999999999</v>
      </c>
      <c r="K11" t="s">
        <v>30</v>
      </c>
    </row>
    <row r="12" spans="1:11" x14ac:dyDescent="0.35">
      <c r="A12">
        <v>11</v>
      </c>
      <c r="B12">
        <v>72.787670000000006</v>
      </c>
      <c r="C12">
        <v>0.10212300000000001</v>
      </c>
      <c r="D12">
        <v>2.2946</v>
      </c>
      <c r="E12">
        <v>17.80433</v>
      </c>
      <c r="F12" t="s">
        <v>29</v>
      </c>
      <c r="G12">
        <v>1500</v>
      </c>
      <c r="I12">
        <v>10</v>
      </c>
      <c r="J12">
        <v>9.0519999999999996</v>
      </c>
      <c r="K12" t="s">
        <v>30</v>
      </c>
    </row>
    <row r="13" spans="1:11" x14ac:dyDescent="0.35">
      <c r="A13">
        <v>12</v>
      </c>
      <c r="B13">
        <v>65.188410000000005</v>
      </c>
      <c r="C13">
        <v>0.11790299999999999</v>
      </c>
      <c r="D13">
        <v>3.1507000000000001</v>
      </c>
      <c r="E13">
        <v>37.701700000000002</v>
      </c>
      <c r="F13" t="s">
        <v>31</v>
      </c>
      <c r="G13">
        <v>400</v>
      </c>
      <c r="I13">
        <v>7.75</v>
      </c>
      <c r="J13">
        <v>19.1525</v>
      </c>
      <c r="K13" t="s">
        <v>32</v>
      </c>
    </row>
    <row r="14" spans="1:11" x14ac:dyDescent="0.35">
      <c r="A14">
        <v>13</v>
      </c>
      <c r="B14">
        <v>93.127080000000007</v>
      </c>
      <c r="C14">
        <v>0.13509499999999999</v>
      </c>
      <c r="D14">
        <v>3.5259999999999998</v>
      </c>
      <c r="E14">
        <v>41.486139999999999</v>
      </c>
      <c r="F14" t="s">
        <v>29</v>
      </c>
      <c r="G14">
        <v>700</v>
      </c>
      <c r="I14">
        <v>10</v>
      </c>
      <c r="J14">
        <v>14.53</v>
      </c>
      <c r="K14" t="s">
        <v>32</v>
      </c>
    </row>
    <row r="15" spans="1:11" x14ac:dyDescent="0.35">
      <c r="A15">
        <v>14</v>
      </c>
      <c r="B15">
        <v>85.973039999999997</v>
      </c>
      <c r="C15">
        <v>0.15925900000000001</v>
      </c>
      <c r="D15">
        <v>3.6008</v>
      </c>
      <c r="E15">
        <v>18.020209999999999</v>
      </c>
      <c r="F15" t="s">
        <v>29</v>
      </c>
      <c r="G15">
        <v>2200</v>
      </c>
      <c r="I15">
        <v>9.16</v>
      </c>
      <c r="J15">
        <v>9.3518000000000008</v>
      </c>
      <c r="K15" t="s">
        <v>30</v>
      </c>
    </row>
    <row r="16" spans="1:11" x14ac:dyDescent="0.35">
      <c r="A16">
        <v>15</v>
      </c>
      <c r="B16">
        <v>38.17998</v>
      </c>
      <c r="C16">
        <v>3.1364000000000003E-2</v>
      </c>
      <c r="D16">
        <v>0.71079999999999999</v>
      </c>
      <c r="E16">
        <v>17.175160000000002</v>
      </c>
      <c r="F16" t="s">
        <v>29</v>
      </c>
      <c r="G16">
        <v>500</v>
      </c>
      <c r="I16">
        <v>6.5</v>
      </c>
      <c r="J16">
        <v>8.4</v>
      </c>
      <c r="K16" t="s">
        <v>32</v>
      </c>
    </row>
    <row r="18" spans="7:7" x14ac:dyDescent="0.35">
      <c r="G18">
        <v>900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336E2-C07B-4E7A-B72F-2F7AC0E6AF4E}">
  <dimension ref="A1:F42"/>
  <sheetViews>
    <sheetView workbookViewId="0">
      <selection activeCell="F1" sqref="F1"/>
    </sheetView>
  </sheetViews>
  <sheetFormatPr defaultRowHeight="14.5" x14ac:dyDescent="0.35"/>
  <cols>
    <col min="4" max="4" width="19.90625" customWidth="1"/>
    <col min="5" max="5" width="8.7265625" customWidth="1"/>
  </cols>
  <sheetData>
    <row r="1" spans="1:6" x14ac:dyDescent="0.35">
      <c r="A1" s="1" t="s">
        <v>0</v>
      </c>
      <c r="B1" s="1" t="s">
        <v>7</v>
      </c>
      <c r="C1" s="6" t="s">
        <v>13</v>
      </c>
      <c r="D1" s="6" t="s">
        <v>9</v>
      </c>
      <c r="E1" s="1" t="s">
        <v>11</v>
      </c>
      <c r="F1" s="6" t="s">
        <v>34</v>
      </c>
    </row>
    <row r="2" spans="1:6" x14ac:dyDescent="0.35">
      <c r="A2" t="s">
        <v>1</v>
      </c>
      <c r="B2">
        <v>7</v>
      </c>
      <c r="C2" s="2">
        <v>8.5987261149999998</v>
      </c>
      <c r="D2" s="2">
        <v>16.926635350000002</v>
      </c>
      <c r="E2">
        <f>0.1993*D2</f>
        <v>3.3734784252550005</v>
      </c>
      <c r="F2">
        <v>5.8069999999999997E-3</v>
      </c>
    </row>
    <row r="3" spans="1:6" x14ac:dyDescent="0.35">
      <c r="A3" t="s">
        <v>1</v>
      </c>
      <c r="B3">
        <v>9</v>
      </c>
      <c r="C3" s="2">
        <v>6.3694267519999999</v>
      </c>
      <c r="D3" s="2">
        <v>12.53824841</v>
      </c>
      <c r="E3">
        <f t="shared" ref="E3:E37" si="0">0.1993*D3</f>
        <v>2.4988729081129999</v>
      </c>
      <c r="F3">
        <v>3.186E-3</v>
      </c>
    </row>
    <row r="4" spans="1:6" x14ac:dyDescent="0.35">
      <c r="A4" t="s">
        <v>1</v>
      </c>
      <c r="B4">
        <v>8</v>
      </c>
      <c r="C4" s="2">
        <v>8.5987261149999998</v>
      </c>
      <c r="D4" s="2">
        <v>16.926635350000002</v>
      </c>
      <c r="E4">
        <f t="shared" si="0"/>
        <v>3.3734784252550005</v>
      </c>
      <c r="F4">
        <v>5.8069999999999997E-3</v>
      </c>
    </row>
    <row r="5" spans="1:6" x14ac:dyDescent="0.35">
      <c r="A5" t="s">
        <v>1</v>
      </c>
      <c r="C5" s="2">
        <v>15.6</v>
      </c>
      <c r="D5" s="2">
        <v>30.708677999999999</v>
      </c>
      <c r="E5">
        <f t="shared" si="0"/>
        <v>6.1202395253999997</v>
      </c>
      <c r="F5">
        <v>1.9113000000000002E-2</v>
      </c>
    </row>
    <row r="6" spans="1:6" x14ac:dyDescent="0.35">
      <c r="A6" t="s">
        <v>1</v>
      </c>
      <c r="C6" s="2">
        <v>10.1910828</v>
      </c>
      <c r="D6" s="2">
        <v>20.061197450000002</v>
      </c>
      <c r="E6">
        <f t="shared" si="0"/>
        <v>3.9981966517850003</v>
      </c>
      <c r="F6">
        <v>8.1569999999999993E-3</v>
      </c>
    </row>
    <row r="7" spans="1:6" x14ac:dyDescent="0.35">
      <c r="A7" t="s">
        <v>1</v>
      </c>
      <c r="C7" s="2">
        <v>5.0955414010000002</v>
      </c>
      <c r="D7" s="2">
        <v>10.030598729999999</v>
      </c>
      <c r="E7">
        <f t="shared" si="0"/>
        <v>1.9990983268889999</v>
      </c>
      <c r="F7">
        <v>2.039E-3</v>
      </c>
    </row>
    <row r="8" spans="1:6" x14ac:dyDescent="0.35">
      <c r="A8" t="s">
        <v>2</v>
      </c>
      <c r="C8" s="2">
        <v>2.5477707010000001</v>
      </c>
      <c r="D8" t="s">
        <v>10</v>
      </c>
      <c r="E8">
        <v>0.72706800000000005</v>
      </c>
      <c r="F8">
        <v>5.1000000000000004E-4</v>
      </c>
    </row>
    <row r="9" spans="1:6" x14ac:dyDescent="0.35">
      <c r="A9" t="s">
        <v>1</v>
      </c>
      <c r="C9" s="2">
        <v>3.8216560510000002</v>
      </c>
      <c r="D9" s="2">
        <v>7.5229490449999998</v>
      </c>
      <c r="E9">
        <f t="shared" si="0"/>
        <v>1.4993237446684999</v>
      </c>
      <c r="F9">
        <v>1.147E-3</v>
      </c>
    </row>
    <row r="10" spans="1:6" x14ac:dyDescent="0.35">
      <c r="A10" t="s">
        <v>1</v>
      </c>
      <c r="C10" s="2">
        <v>7.6433121020000003</v>
      </c>
      <c r="D10" s="2">
        <v>15.04589809</v>
      </c>
      <c r="E10">
        <f t="shared" si="0"/>
        <v>2.9986474893369999</v>
      </c>
      <c r="F10">
        <v>4.5880000000000001E-3</v>
      </c>
    </row>
    <row r="11" spans="1:6" x14ac:dyDescent="0.35">
      <c r="A11" t="s">
        <v>1</v>
      </c>
      <c r="C11" s="2">
        <v>4.1401273889999999</v>
      </c>
      <c r="D11" s="2">
        <v>8.1498614650000007</v>
      </c>
      <c r="E11">
        <f t="shared" si="0"/>
        <v>1.6242673899745002</v>
      </c>
      <c r="F11">
        <v>1.346E-3</v>
      </c>
    </row>
    <row r="12" spans="1:6" x14ac:dyDescent="0.35">
      <c r="A12" t="s">
        <v>1</v>
      </c>
      <c r="C12" s="2">
        <v>6.3694267519999999</v>
      </c>
      <c r="D12" s="2">
        <v>12.53824841</v>
      </c>
      <c r="E12">
        <f t="shared" si="0"/>
        <v>2.4988729081129999</v>
      </c>
      <c r="F12">
        <v>3.186E-3</v>
      </c>
    </row>
    <row r="13" spans="1:6" x14ac:dyDescent="0.35">
      <c r="A13" t="s">
        <v>1</v>
      </c>
      <c r="C13" s="2">
        <v>3.1847133759999999</v>
      </c>
      <c r="D13" s="2">
        <v>6.2691242039999997</v>
      </c>
      <c r="E13">
        <f t="shared" si="0"/>
        <v>1.2494364538572</v>
      </c>
      <c r="F13">
        <v>7.9699999999999997E-4</v>
      </c>
    </row>
    <row r="14" spans="1:6" x14ac:dyDescent="0.35">
      <c r="A14" t="s">
        <v>1</v>
      </c>
      <c r="C14" s="2">
        <v>5.0955414010000002</v>
      </c>
      <c r="D14" s="2">
        <v>10.030598729999999</v>
      </c>
      <c r="E14">
        <f t="shared" si="0"/>
        <v>1.9990983268889999</v>
      </c>
      <c r="F14">
        <v>2.039E-3</v>
      </c>
    </row>
    <row r="15" spans="1:6" x14ac:dyDescent="0.35">
      <c r="A15" t="s">
        <v>1</v>
      </c>
      <c r="C15" s="2">
        <v>8.9171974519999999</v>
      </c>
      <c r="D15" s="2">
        <v>17.553547770000002</v>
      </c>
      <c r="E15">
        <f t="shared" si="0"/>
        <v>3.4984220705610003</v>
      </c>
      <c r="F15">
        <v>6.2449999999999997E-3</v>
      </c>
    </row>
    <row r="16" spans="1:6" x14ac:dyDescent="0.35">
      <c r="A16" t="s">
        <v>1</v>
      </c>
      <c r="C16" s="2">
        <v>4.458598726</v>
      </c>
      <c r="D16" s="2">
        <v>8.7767738850000008</v>
      </c>
      <c r="E16">
        <f t="shared" si="0"/>
        <v>1.7492110352805001</v>
      </c>
      <c r="F16">
        <v>1.5610000000000001E-3</v>
      </c>
    </row>
    <row r="17" spans="1:6" x14ac:dyDescent="0.35">
      <c r="A17" t="s">
        <v>1</v>
      </c>
      <c r="C17" s="2">
        <v>9.8726114650000003</v>
      </c>
      <c r="D17" s="2">
        <v>19.434285030000002</v>
      </c>
      <c r="E17">
        <f t="shared" si="0"/>
        <v>3.8732530064790005</v>
      </c>
      <c r="F17">
        <v>7.6550000000000003E-3</v>
      </c>
    </row>
    <row r="18" spans="1:6" x14ac:dyDescent="0.35">
      <c r="A18" t="s">
        <v>1</v>
      </c>
      <c r="C18" s="2">
        <v>7.3248407640000002</v>
      </c>
      <c r="D18" s="2">
        <v>14.41898567</v>
      </c>
      <c r="E18">
        <f t="shared" si="0"/>
        <v>2.8737038440310001</v>
      </c>
      <c r="F18">
        <v>4.2139999999999999E-3</v>
      </c>
    </row>
    <row r="19" spans="1:6" x14ac:dyDescent="0.35">
      <c r="A19" t="s">
        <v>1</v>
      </c>
      <c r="C19" s="2">
        <v>12.738853499999999</v>
      </c>
      <c r="D19" s="2">
        <v>25.076496819999999</v>
      </c>
      <c r="E19">
        <f t="shared" si="0"/>
        <v>4.9977458162259998</v>
      </c>
      <c r="F19">
        <v>1.2744999999999999E-2</v>
      </c>
    </row>
    <row r="20" spans="1:6" x14ac:dyDescent="0.35">
      <c r="A20" t="s">
        <v>2</v>
      </c>
      <c r="C20" s="2">
        <v>11.464968150000001</v>
      </c>
      <c r="D20" t="s">
        <v>10</v>
      </c>
      <c r="E20">
        <v>34.976311000000003</v>
      </c>
      <c r="F20">
        <v>1.0324E-2</v>
      </c>
    </row>
    <row r="21" spans="1:6" x14ac:dyDescent="0.35">
      <c r="A21" t="s">
        <v>1</v>
      </c>
      <c r="C21" s="2">
        <v>8.2802547769999997</v>
      </c>
      <c r="D21" s="2">
        <v>16.299722930000001</v>
      </c>
      <c r="E21">
        <f t="shared" si="0"/>
        <v>3.2485347799490003</v>
      </c>
      <c r="F21">
        <v>5.385E-3</v>
      </c>
    </row>
    <row r="22" spans="1:6" x14ac:dyDescent="0.35">
      <c r="A22" t="s">
        <v>1</v>
      </c>
      <c r="C22" s="2">
        <v>3.8216560510000002</v>
      </c>
      <c r="D22" s="2">
        <v>7.5229490449999998</v>
      </c>
      <c r="E22">
        <f t="shared" si="0"/>
        <v>1.4993237446684999</v>
      </c>
      <c r="F22">
        <v>1.147E-3</v>
      </c>
    </row>
    <row r="23" spans="1:6" x14ac:dyDescent="0.35">
      <c r="A23" t="s">
        <v>1</v>
      </c>
      <c r="C23" s="2">
        <v>5.7324840760000004</v>
      </c>
      <c r="D23" s="2">
        <v>11.28442357</v>
      </c>
      <c r="E23">
        <f t="shared" si="0"/>
        <v>2.2489856175009999</v>
      </c>
      <c r="F23">
        <v>2.581E-3</v>
      </c>
    </row>
    <row r="24" spans="1:6" x14ac:dyDescent="0.35">
      <c r="A24" t="s">
        <v>1</v>
      </c>
      <c r="C24" s="2">
        <v>5.7324840760000004</v>
      </c>
      <c r="D24" s="2">
        <v>11.28442357</v>
      </c>
      <c r="E24">
        <f t="shared" si="0"/>
        <v>2.2489856175009999</v>
      </c>
      <c r="F24">
        <v>2.581E-3</v>
      </c>
    </row>
    <row r="25" spans="1:6" x14ac:dyDescent="0.35">
      <c r="A25" t="s">
        <v>1</v>
      </c>
      <c r="C25" s="2">
        <v>3.503184713</v>
      </c>
      <c r="D25" s="2">
        <v>6.8960366239999997</v>
      </c>
      <c r="E25">
        <f t="shared" si="0"/>
        <v>1.3743800991632</v>
      </c>
      <c r="F25">
        <v>9.6400000000000001E-4</v>
      </c>
    </row>
    <row r="26" spans="1:6" x14ac:dyDescent="0.35">
      <c r="A26" t="s">
        <v>1</v>
      </c>
      <c r="C26" s="2">
        <v>11.464968150000001</v>
      </c>
      <c r="D26" s="2">
        <v>22.568847130000002</v>
      </c>
      <c r="E26">
        <f t="shared" si="0"/>
        <v>4.4979712330090003</v>
      </c>
      <c r="F26">
        <v>1.0324E-2</v>
      </c>
    </row>
    <row r="27" spans="1:6" x14ac:dyDescent="0.35">
      <c r="A27" t="s">
        <v>1</v>
      </c>
      <c r="C27" s="2">
        <v>7.0063694270000001</v>
      </c>
      <c r="D27" s="2">
        <v>13.79207325</v>
      </c>
      <c r="E27">
        <f t="shared" si="0"/>
        <v>2.7487601987249999</v>
      </c>
      <c r="F27">
        <v>3.8549999999999999E-3</v>
      </c>
    </row>
    <row r="28" spans="1:6" x14ac:dyDescent="0.35">
      <c r="A28" t="s">
        <v>1</v>
      </c>
      <c r="C28" s="2">
        <v>8.5987261149999998</v>
      </c>
      <c r="D28" s="2">
        <v>16.926635350000002</v>
      </c>
      <c r="E28">
        <f t="shared" si="0"/>
        <v>3.3734784252550005</v>
      </c>
      <c r="F28">
        <v>5.8069999999999997E-3</v>
      </c>
    </row>
    <row r="29" spans="1:6" x14ac:dyDescent="0.35">
      <c r="A29" t="s">
        <v>1</v>
      </c>
      <c r="C29" s="2">
        <v>5.0955414010000002</v>
      </c>
      <c r="D29" s="2">
        <v>10.030598729999999</v>
      </c>
      <c r="E29">
        <f t="shared" si="0"/>
        <v>1.9990983268889999</v>
      </c>
      <c r="F29">
        <v>2.039E-3</v>
      </c>
    </row>
    <row r="30" spans="1:6" x14ac:dyDescent="0.35">
      <c r="A30" t="s">
        <v>1</v>
      </c>
      <c r="C30" s="2">
        <v>7.9617834390000004</v>
      </c>
      <c r="D30" s="2">
        <v>15.67281051</v>
      </c>
      <c r="E30">
        <f t="shared" si="0"/>
        <v>3.1235911346430001</v>
      </c>
      <c r="F30">
        <v>4.9789999999999999E-3</v>
      </c>
    </row>
    <row r="31" spans="1:6" x14ac:dyDescent="0.35">
      <c r="A31" t="s">
        <v>1</v>
      </c>
      <c r="C31" s="2">
        <v>5.0955414010000002</v>
      </c>
      <c r="D31" s="2">
        <v>10.030598729999999</v>
      </c>
      <c r="E31">
        <f t="shared" si="0"/>
        <v>1.9990983268889999</v>
      </c>
      <c r="F31">
        <v>2.039E-3</v>
      </c>
    </row>
    <row r="32" spans="1:6" x14ac:dyDescent="0.35">
      <c r="A32" t="s">
        <v>1</v>
      </c>
      <c r="C32" s="2">
        <v>4.458598726</v>
      </c>
      <c r="D32" s="2">
        <v>8.7767738850000008</v>
      </c>
      <c r="E32">
        <f t="shared" si="0"/>
        <v>1.7492110352805001</v>
      </c>
      <c r="F32">
        <v>1.5610000000000001E-3</v>
      </c>
    </row>
    <row r="33" spans="1:6" x14ac:dyDescent="0.35">
      <c r="A33" t="s">
        <v>1</v>
      </c>
      <c r="C33" s="2">
        <v>8.2802547769999997</v>
      </c>
      <c r="D33" s="2">
        <v>16.299722930000001</v>
      </c>
      <c r="E33">
        <f t="shared" si="0"/>
        <v>3.2485347799490003</v>
      </c>
      <c r="F33">
        <v>5.385E-3</v>
      </c>
    </row>
    <row r="34" spans="1:6" x14ac:dyDescent="0.35">
      <c r="A34" t="s">
        <v>1</v>
      </c>
      <c r="C34" s="2">
        <v>7.6433121020000003</v>
      </c>
      <c r="D34" s="2">
        <v>15.04589809</v>
      </c>
      <c r="E34">
        <f t="shared" si="0"/>
        <v>2.9986474893369999</v>
      </c>
      <c r="F34">
        <v>4.5880000000000001E-3</v>
      </c>
    </row>
    <row r="35" spans="1:6" x14ac:dyDescent="0.35">
      <c r="A35" t="s">
        <v>1</v>
      </c>
      <c r="C35" s="2">
        <v>5.7324840760000004</v>
      </c>
      <c r="D35" s="2">
        <v>11.28442357</v>
      </c>
      <c r="E35">
        <f t="shared" si="0"/>
        <v>2.2489856175009999</v>
      </c>
      <c r="F35">
        <v>2.581E-3</v>
      </c>
    </row>
    <row r="36" spans="1:6" x14ac:dyDescent="0.35">
      <c r="A36" t="s">
        <v>1</v>
      </c>
      <c r="C36" s="2">
        <v>6.6878980889999999</v>
      </c>
      <c r="D36" s="2">
        <v>13.16516083</v>
      </c>
      <c r="E36">
        <f t="shared" si="0"/>
        <v>2.6238165534190001</v>
      </c>
      <c r="F36">
        <v>3.5130000000000001E-3</v>
      </c>
    </row>
    <row r="37" spans="1:6" x14ac:dyDescent="0.35">
      <c r="A37" t="s">
        <v>1</v>
      </c>
      <c r="C37" s="2">
        <v>4.7770700640000001</v>
      </c>
      <c r="D37" s="2">
        <v>9.4036863060000009</v>
      </c>
      <c r="E37">
        <f t="shared" si="0"/>
        <v>1.8741546807858003</v>
      </c>
      <c r="F37">
        <v>1.792E-3</v>
      </c>
    </row>
    <row r="38" spans="1:6" x14ac:dyDescent="0.35">
      <c r="C38" s="3"/>
      <c r="D38" s="3"/>
    </row>
    <row r="39" spans="1:6" x14ac:dyDescent="0.35">
      <c r="A39" t="s">
        <v>3</v>
      </c>
      <c r="E39">
        <f>SUM(E2:E37)</f>
        <v>129.03428300857871</v>
      </c>
      <c r="F39">
        <v>0.16158700000000004</v>
      </c>
    </row>
    <row r="40" spans="1:6" x14ac:dyDescent="0.35">
      <c r="A40" t="s">
        <v>12</v>
      </c>
      <c r="B40">
        <f>AVERAGE(B2:B4)</f>
        <v>8</v>
      </c>
      <c r="C40">
        <f>AVERAGE(C2:C37)</f>
        <v>6.9973814575555542</v>
      </c>
      <c r="D40">
        <f>AVERAGE(D2:D37)</f>
        <v>13.773339631147062</v>
      </c>
    </row>
    <row r="41" spans="1:6" x14ac:dyDescent="0.35">
      <c r="A41" t="s">
        <v>5</v>
      </c>
      <c r="B41">
        <f>_xlfn.STDEV.S(B2:B4)</f>
        <v>1</v>
      </c>
    </row>
    <row r="42" spans="1:6" x14ac:dyDescent="0.35">
      <c r="A42" t="s">
        <v>6</v>
      </c>
      <c r="C42">
        <f>36/0.01</f>
        <v>3600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5258A-F249-4412-9C1D-D41BC2F345CC}">
  <dimension ref="A1:F15"/>
  <sheetViews>
    <sheetView workbookViewId="0">
      <selection activeCell="F1" sqref="F1"/>
    </sheetView>
  </sheetViews>
  <sheetFormatPr defaultRowHeight="14.5" x14ac:dyDescent="0.35"/>
  <sheetData>
    <row r="1" spans="1:6" s="1" customFormat="1" x14ac:dyDescent="0.35">
      <c r="A1" s="1" t="s">
        <v>0</v>
      </c>
      <c r="B1" s="1" t="s">
        <v>7</v>
      </c>
      <c r="C1" s="1" t="s">
        <v>13</v>
      </c>
      <c r="D1" s="1" t="s">
        <v>9</v>
      </c>
      <c r="E1" s="1" t="s">
        <v>11</v>
      </c>
      <c r="F1" s="6" t="s">
        <v>34</v>
      </c>
    </row>
    <row r="2" spans="1:6" x14ac:dyDescent="0.35">
      <c r="A2" t="s">
        <v>14</v>
      </c>
      <c r="B2">
        <v>14</v>
      </c>
      <c r="C2">
        <v>24.84076</v>
      </c>
      <c r="D2" t="s">
        <v>10</v>
      </c>
      <c r="E2">
        <v>9.9208400000000001</v>
      </c>
      <c r="F2">
        <v>4.8464E-2</v>
      </c>
    </row>
    <row r="3" spans="1:6" x14ac:dyDescent="0.35">
      <c r="A3" t="s">
        <v>1</v>
      </c>
      <c r="B3">
        <v>9</v>
      </c>
      <c r="C3">
        <v>27.388539999999999</v>
      </c>
      <c r="D3">
        <v>53.914470000000001</v>
      </c>
      <c r="E3">
        <v>340.99143542629463</v>
      </c>
      <c r="F3">
        <v>5.8915000000000002E-2</v>
      </c>
    </row>
    <row r="4" spans="1:6" x14ac:dyDescent="0.35">
      <c r="A4" t="s">
        <v>1</v>
      </c>
      <c r="B4">
        <v>7</v>
      </c>
      <c r="C4">
        <v>26.75159</v>
      </c>
      <c r="D4">
        <v>52.660640000000001</v>
      </c>
      <c r="E4">
        <v>323.41434826219972</v>
      </c>
      <c r="F4">
        <v>5.6207E-2</v>
      </c>
    </row>
    <row r="5" spans="1:6" x14ac:dyDescent="0.35">
      <c r="A5" t="s">
        <v>1</v>
      </c>
      <c r="C5">
        <v>37.898090000000003</v>
      </c>
      <c r="D5">
        <v>74.602580000000003</v>
      </c>
      <c r="E5">
        <v>707.90587959629727</v>
      </c>
      <c r="F5">
        <v>0.112804</v>
      </c>
    </row>
    <row r="6" spans="1:6" x14ac:dyDescent="0.35">
      <c r="A6" t="s">
        <v>1</v>
      </c>
      <c r="C6">
        <v>5.4140129999999997</v>
      </c>
      <c r="D6">
        <v>10.65751</v>
      </c>
      <c r="E6">
        <v>8.8974497393816154</v>
      </c>
      <c r="F6">
        <v>2.3019999999999998E-3</v>
      </c>
    </row>
    <row r="7" spans="1:6" x14ac:dyDescent="0.35">
      <c r="A7" t="s">
        <v>1</v>
      </c>
      <c r="C7">
        <v>4.1401269999999997</v>
      </c>
      <c r="D7">
        <v>8.1498609999999996</v>
      </c>
      <c r="E7">
        <v>4.8666793087614844</v>
      </c>
      <c r="F7">
        <v>1.346E-3</v>
      </c>
    </row>
    <row r="8" spans="1:6" x14ac:dyDescent="0.35">
      <c r="A8" t="s">
        <v>1</v>
      </c>
      <c r="C8">
        <v>7.6433119999999999</v>
      </c>
      <c r="D8">
        <v>15.0459</v>
      </c>
      <c r="E8">
        <v>19.3239505710409</v>
      </c>
      <c r="F8">
        <v>4.5880000000000001E-3</v>
      </c>
    </row>
    <row r="9" spans="1:6" x14ac:dyDescent="0.35">
      <c r="A9" t="s">
        <v>1</v>
      </c>
      <c r="C9">
        <v>7.9617829999999996</v>
      </c>
      <c r="D9">
        <v>15.67281</v>
      </c>
      <c r="E9">
        <v>21.182130864398328</v>
      </c>
      <c r="F9">
        <v>4.9789999999999999E-3</v>
      </c>
    </row>
    <row r="10" spans="1:6" x14ac:dyDescent="0.35">
      <c r="A10" t="s">
        <v>1</v>
      </c>
      <c r="C10">
        <v>4.4585990000000004</v>
      </c>
      <c r="D10">
        <v>8.7767739999999996</v>
      </c>
      <c r="E10">
        <v>5.7493593265556848</v>
      </c>
      <c r="F10">
        <v>1.5610000000000001E-3</v>
      </c>
    </row>
    <row r="12" spans="1:6" x14ac:dyDescent="0.35">
      <c r="A12" t="s">
        <v>3</v>
      </c>
      <c r="E12">
        <v>1442.2520730949295</v>
      </c>
      <c r="F12">
        <v>0.29116600000000004</v>
      </c>
    </row>
    <row r="13" spans="1:6" x14ac:dyDescent="0.35">
      <c r="A13" t="s">
        <v>12</v>
      </c>
      <c r="B13">
        <v>10</v>
      </c>
      <c r="C13">
        <v>16.277423777777773</v>
      </c>
      <c r="D13">
        <v>29.935068124999994</v>
      </c>
    </row>
    <row r="14" spans="1:6" x14ac:dyDescent="0.35">
      <c r="A14" t="s">
        <v>5</v>
      </c>
      <c r="B14">
        <v>3.6055512754639891</v>
      </c>
    </row>
    <row r="15" spans="1:6" x14ac:dyDescent="0.35">
      <c r="A15" t="s">
        <v>6</v>
      </c>
      <c r="C15">
        <v>900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E6E61-5621-4C8B-98BB-2BF9670A2441}">
  <dimension ref="A1:F20"/>
  <sheetViews>
    <sheetView workbookViewId="0">
      <selection activeCell="F1" sqref="F1"/>
    </sheetView>
  </sheetViews>
  <sheetFormatPr defaultRowHeight="14.5" x14ac:dyDescent="0.35"/>
  <sheetData>
    <row r="1" spans="1:6" s="1" customFormat="1" x14ac:dyDescent="0.35">
      <c r="A1" s="1" t="s">
        <v>0</v>
      </c>
      <c r="B1" s="1" t="s">
        <v>7</v>
      </c>
      <c r="C1" s="1" t="s">
        <v>13</v>
      </c>
      <c r="D1" s="1" t="s">
        <v>9</v>
      </c>
      <c r="E1" s="1" t="s">
        <v>11</v>
      </c>
      <c r="F1" s="6" t="s">
        <v>34</v>
      </c>
    </row>
    <row r="2" spans="1:6" x14ac:dyDescent="0.35">
      <c r="A2" t="s">
        <v>1</v>
      </c>
      <c r="B2">
        <v>13</v>
      </c>
      <c r="C2">
        <v>12.10191</v>
      </c>
      <c r="D2">
        <v>23.822669999999999</v>
      </c>
      <c r="E2">
        <v>54.319285351256013</v>
      </c>
      <c r="F2">
        <v>1.1502999999999999E-2</v>
      </c>
    </row>
    <row r="3" spans="1:6" x14ac:dyDescent="0.35">
      <c r="A3" t="s">
        <v>1</v>
      </c>
      <c r="B3">
        <v>6</v>
      </c>
      <c r="C3">
        <v>21.337579999999999</v>
      </c>
      <c r="D3">
        <v>42.003129999999999</v>
      </c>
      <c r="E3">
        <v>194.48570408148626</v>
      </c>
      <c r="F3">
        <v>3.5758999999999999E-2</v>
      </c>
    </row>
    <row r="4" spans="1:6" x14ac:dyDescent="0.35">
      <c r="A4" t="s">
        <v>1</v>
      </c>
      <c r="B4">
        <v>10</v>
      </c>
      <c r="C4">
        <v>8.9171969999999998</v>
      </c>
      <c r="D4">
        <v>17.553550000000001</v>
      </c>
      <c r="E4">
        <v>27.331653481393488</v>
      </c>
      <c r="F4">
        <v>6.2449999999999997E-3</v>
      </c>
    </row>
    <row r="5" spans="1:6" x14ac:dyDescent="0.35">
      <c r="A5" t="s">
        <v>1</v>
      </c>
      <c r="C5">
        <v>12.738849999999999</v>
      </c>
      <c r="D5">
        <v>25.076499999999999</v>
      </c>
      <c r="E5">
        <v>60.961505688096615</v>
      </c>
      <c r="F5">
        <v>1.2744999999999999E-2</v>
      </c>
    </row>
    <row r="6" spans="1:6" x14ac:dyDescent="0.35">
      <c r="A6" t="s">
        <v>1</v>
      </c>
      <c r="C6">
        <v>13.53</v>
      </c>
      <c r="D6">
        <v>26.633870000000002</v>
      </c>
      <c r="E6">
        <v>69.808639323332301</v>
      </c>
      <c r="F6">
        <v>1.4378E-2</v>
      </c>
    </row>
    <row r="7" spans="1:6" x14ac:dyDescent="0.35">
      <c r="A7" t="s">
        <v>1</v>
      </c>
      <c r="C7">
        <v>24.84076</v>
      </c>
      <c r="D7">
        <v>48.899169999999998</v>
      </c>
      <c r="E7">
        <v>273.76166138578088</v>
      </c>
      <c r="F7">
        <v>4.8464E-2</v>
      </c>
    </row>
    <row r="8" spans="1:6" x14ac:dyDescent="0.35">
      <c r="A8" t="s">
        <v>1</v>
      </c>
      <c r="C8">
        <v>15.286619999999999</v>
      </c>
      <c r="D8">
        <v>30.091799999999999</v>
      </c>
      <c r="E8">
        <v>91.863338727886273</v>
      </c>
      <c r="F8">
        <v>1.8353000000000001E-2</v>
      </c>
    </row>
    <row r="9" spans="1:6" x14ac:dyDescent="0.35">
      <c r="A9" t="s">
        <v>1</v>
      </c>
      <c r="C9">
        <v>16.560510000000001</v>
      </c>
      <c r="D9">
        <v>32.599449999999997</v>
      </c>
      <c r="E9">
        <v>109.98310432506905</v>
      </c>
      <c r="F9">
        <v>2.154E-2</v>
      </c>
    </row>
    <row r="10" spans="1:6" x14ac:dyDescent="0.35">
      <c r="A10" t="s">
        <v>1</v>
      </c>
      <c r="C10">
        <v>15.6051</v>
      </c>
      <c r="D10">
        <v>30.718710000000002</v>
      </c>
      <c r="E10">
        <v>96.223934299292779</v>
      </c>
      <c r="F10">
        <v>1.9126000000000001E-2</v>
      </c>
    </row>
    <row r="11" spans="1:6" x14ac:dyDescent="0.35">
      <c r="A11" t="s">
        <v>1</v>
      </c>
      <c r="C11">
        <v>15.286619999999999</v>
      </c>
      <c r="D11">
        <v>30.091799999999999</v>
      </c>
      <c r="E11">
        <v>91.863338727886273</v>
      </c>
      <c r="F11">
        <v>1.8353000000000001E-2</v>
      </c>
    </row>
    <row r="12" spans="1:6" x14ac:dyDescent="0.35">
      <c r="A12" t="s">
        <v>1</v>
      </c>
      <c r="C12">
        <v>28.34395</v>
      </c>
      <c r="D12">
        <v>55.795209999999997</v>
      </c>
      <c r="E12">
        <v>368.32900862053145</v>
      </c>
      <c r="F12">
        <v>6.3097E-2</v>
      </c>
    </row>
    <row r="13" spans="1:6" x14ac:dyDescent="0.35">
      <c r="A13" t="s">
        <v>1</v>
      </c>
      <c r="C13">
        <v>12.5</v>
      </c>
      <c r="D13">
        <v>24.606310000000001</v>
      </c>
      <c r="E13">
        <v>58.420814683722</v>
      </c>
      <c r="F13">
        <v>1.2272E-2</v>
      </c>
    </row>
    <row r="14" spans="1:6" x14ac:dyDescent="0.35">
      <c r="A14" t="s">
        <v>1</v>
      </c>
      <c r="C14">
        <v>7.0063690000000003</v>
      </c>
      <c r="D14">
        <v>13.792070000000001</v>
      </c>
      <c r="E14">
        <v>15.889331255537353</v>
      </c>
      <c r="F14">
        <v>3.8549999999999999E-3</v>
      </c>
    </row>
    <row r="15" spans="1:6" x14ac:dyDescent="0.35">
      <c r="A15" t="s">
        <v>1</v>
      </c>
      <c r="C15">
        <v>9.5541400000000003</v>
      </c>
      <c r="D15">
        <v>18.807369999999999</v>
      </c>
      <c r="E15">
        <v>31.91951090836351</v>
      </c>
      <c r="F15">
        <v>7.169E-3</v>
      </c>
    </row>
    <row r="17" spans="1:6" x14ac:dyDescent="0.35">
      <c r="A17" t="s">
        <v>3</v>
      </c>
      <c r="E17">
        <v>1545.160830859634</v>
      </c>
      <c r="F17">
        <v>0.29285900000000004</v>
      </c>
    </row>
    <row r="18" spans="1:6" x14ac:dyDescent="0.35">
      <c r="A18" t="s">
        <v>12</v>
      </c>
      <c r="B18">
        <v>9.6666666666666661</v>
      </c>
      <c r="C18">
        <v>15.257828999999999</v>
      </c>
      <c r="D18">
        <v>30.035114999999998</v>
      </c>
    </row>
    <row r="19" spans="1:6" x14ac:dyDescent="0.35">
      <c r="A19" t="s">
        <v>5</v>
      </c>
      <c r="B19">
        <v>3.5118845842842474</v>
      </c>
    </row>
    <row r="20" spans="1:6" x14ac:dyDescent="0.35">
      <c r="A20" t="s">
        <v>6</v>
      </c>
      <c r="C20">
        <v>1400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E06D5-7698-43A7-9167-A61DADB73D65}">
  <dimension ref="A1:F14"/>
  <sheetViews>
    <sheetView workbookViewId="0">
      <selection activeCell="F1" sqref="F1"/>
    </sheetView>
  </sheetViews>
  <sheetFormatPr defaultRowHeight="14.5" x14ac:dyDescent="0.35"/>
  <sheetData>
    <row r="1" spans="1:6" s="1" customFormat="1" x14ac:dyDescent="0.35">
      <c r="A1" s="1" t="s">
        <v>0</v>
      </c>
      <c r="B1" s="1" t="s">
        <v>7</v>
      </c>
      <c r="C1" s="1" t="s">
        <v>13</v>
      </c>
      <c r="D1" s="1" t="s">
        <v>9</v>
      </c>
      <c r="E1" s="1" t="s">
        <v>11</v>
      </c>
      <c r="F1" s="6" t="s">
        <v>34</v>
      </c>
    </row>
    <row r="2" spans="1:6" x14ac:dyDescent="0.35">
      <c r="A2" t="s">
        <v>1</v>
      </c>
      <c r="B2">
        <v>10</v>
      </c>
      <c r="C2">
        <v>10</v>
      </c>
      <c r="D2">
        <v>19.684999999999999</v>
      </c>
      <c r="E2">
        <v>35.367739139523778</v>
      </c>
      <c r="F2">
        <v>7.8539999999999999E-3</v>
      </c>
    </row>
    <row r="3" spans="1:6" x14ac:dyDescent="0.35">
      <c r="A3" t="s">
        <v>1</v>
      </c>
      <c r="B3">
        <v>11</v>
      </c>
      <c r="C3">
        <v>9.5</v>
      </c>
      <c r="D3">
        <v>18.700749999999999</v>
      </c>
      <c r="E3">
        <v>31.514139952176695</v>
      </c>
      <c r="F3">
        <v>7.0879999999999997E-3</v>
      </c>
    </row>
    <row r="4" spans="1:6" x14ac:dyDescent="0.35">
      <c r="A4" t="s">
        <v>1</v>
      </c>
      <c r="B4">
        <v>13</v>
      </c>
      <c r="C4">
        <v>10.199999999999999</v>
      </c>
      <c r="D4">
        <v>20.078700000000001</v>
      </c>
      <c r="E4">
        <v>36.978555736672135</v>
      </c>
      <c r="F4">
        <v>8.1709999999999994E-3</v>
      </c>
    </row>
    <row r="5" spans="1:6" x14ac:dyDescent="0.35">
      <c r="A5" t="s">
        <v>1</v>
      </c>
      <c r="C5">
        <v>11.55</v>
      </c>
      <c r="D5">
        <v>22.736180000000001</v>
      </c>
      <c r="E5">
        <v>48.905808102061066</v>
      </c>
      <c r="F5">
        <v>1.0477E-2</v>
      </c>
    </row>
    <row r="6" spans="1:6" x14ac:dyDescent="0.35">
      <c r="A6" t="s">
        <v>1</v>
      </c>
      <c r="C6">
        <v>7</v>
      </c>
      <c r="D6">
        <v>13.779500000000001</v>
      </c>
      <c r="E6">
        <v>15.856863967653741</v>
      </c>
      <c r="F6">
        <v>3.8479999999999999E-3</v>
      </c>
    </row>
    <row r="7" spans="1:6" x14ac:dyDescent="0.35">
      <c r="A7" t="s">
        <v>1</v>
      </c>
      <c r="C7">
        <v>8</v>
      </c>
      <c r="D7">
        <v>15.747999999999999</v>
      </c>
      <c r="E7">
        <v>21.411494834732888</v>
      </c>
      <c r="F7">
        <v>5.0270000000000002E-3</v>
      </c>
    </row>
    <row r="8" spans="1:6" x14ac:dyDescent="0.35">
      <c r="A8" t="s">
        <v>1</v>
      </c>
      <c r="C8">
        <v>11.2</v>
      </c>
      <c r="D8">
        <v>22.0472</v>
      </c>
      <c r="E8">
        <v>45.635577790430744</v>
      </c>
      <c r="F8">
        <v>9.8519999999999996E-3</v>
      </c>
    </row>
    <row r="9" spans="1:6" x14ac:dyDescent="0.35">
      <c r="A9" t="s">
        <v>1</v>
      </c>
      <c r="C9">
        <v>9.76</v>
      </c>
      <c r="D9">
        <v>19.21256</v>
      </c>
      <c r="E9">
        <v>33.487203675840334</v>
      </c>
      <c r="F9">
        <v>7.4819999999999999E-3</v>
      </c>
    </row>
    <row r="11" spans="1:6" x14ac:dyDescent="0.35">
      <c r="A11" t="s">
        <v>3</v>
      </c>
      <c r="E11">
        <v>269.15738319909133</v>
      </c>
      <c r="F11">
        <v>5.9799000000000005E-2</v>
      </c>
    </row>
    <row r="12" spans="1:6" x14ac:dyDescent="0.35">
      <c r="A12" t="s">
        <v>12</v>
      </c>
      <c r="B12">
        <v>11.333333333333334</v>
      </c>
      <c r="C12">
        <v>9.651250000000001</v>
      </c>
      <c r="D12">
        <v>18.998486249999999</v>
      </c>
    </row>
    <row r="13" spans="1:6" x14ac:dyDescent="0.35">
      <c r="A13" t="s">
        <v>5</v>
      </c>
      <c r="B13">
        <v>1.5275252316519499</v>
      </c>
    </row>
    <row r="14" spans="1:6" x14ac:dyDescent="0.35">
      <c r="A14" t="s">
        <v>6</v>
      </c>
      <c r="D14">
        <v>800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E9CEC-026E-4355-8165-97AC7839E72A}">
  <dimension ref="A1:F25"/>
  <sheetViews>
    <sheetView workbookViewId="0">
      <selection activeCell="F1" sqref="F1"/>
    </sheetView>
  </sheetViews>
  <sheetFormatPr defaultRowHeight="14.5" x14ac:dyDescent="0.35"/>
  <sheetData>
    <row r="1" spans="1:6" s="1" customFormat="1" x14ac:dyDescent="0.35">
      <c r="A1" s="1" t="s">
        <v>0</v>
      </c>
      <c r="B1" s="1" t="s">
        <v>7</v>
      </c>
      <c r="C1" s="1" t="s">
        <v>13</v>
      </c>
      <c r="D1" s="1" t="s">
        <v>15</v>
      </c>
      <c r="E1" s="1" t="s">
        <v>11</v>
      </c>
      <c r="F1" s="6" t="s">
        <v>34</v>
      </c>
    </row>
    <row r="2" spans="1:6" x14ac:dyDescent="0.35">
      <c r="A2" t="s">
        <v>2</v>
      </c>
      <c r="B2">
        <v>17</v>
      </c>
      <c r="C2">
        <v>9</v>
      </c>
      <c r="D2" t="s">
        <v>10</v>
      </c>
      <c r="E2">
        <v>1.700075</v>
      </c>
      <c r="F2" s="2">
        <v>6.3619999999999996E-3</v>
      </c>
    </row>
    <row r="3" spans="1:6" x14ac:dyDescent="0.35">
      <c r="A3" t="s">
        <v>14</v>
      </c>
      <c r="B3">
        <v>17</v>
      </c>
      <c r="C3">
        <v>7.66</v>
      </c>
      <c r="D3" t="s">
        <v>10</v>
      </c>
      <c r="E3">
        <v>9.9188120000000009</v>
      </c>
      <c r="F3" s="2">
        <v>4.6080000000000001E-3</v>
      </c>
    </row>
    <row r="4" spans="1:6" x14ac:dyDescent="0.35">
      <c r="A4" t="s">
        <v>1</v>
      </c>
      <c r="C4">
        <v>36.5</v>
      </c>
      <c r="D4">
        <v>71.850250000000003</v>
      </c>
      <c r="E4">
        <v>650.51929123662308</v>
      </c>
      <c r="F4" s="2">
        <v>0.10463500000000001</v>
      </c>
    </row>
    <row r="5" spans="1:6" x14ac:dyDescent="0.35">
      <c r="A5" t="s">
        <v>2</v>
      </c>
      <c r="C5">
        <v>4.7</v>
      </c>
      <c r="D5" t="s">
        <v>10</v>
      </c>
      <c r="E5">
        <v>3.5190980000000001</v>
      </c>
      <c r="F5" s="2">
        <v>1.735E-3</v>
      </c>
    </row>
    <row r="6" spans="1:6" x14ac:dyDescent="0.35">
      <c r="A6" t="s">
        <v>1</v>
      </c>
      <c r="C6">
        <v>4</v>
      </c>
      <c r="D6">
        <v>7.8739999999999997</v>
      </c>
      <c r="E6">
        <v>4.5040211913426864</v>
      </c>
      <c r="F6" s="2">
        <v>1.2570000000000001E-3</v>
      </c>
    </row>
    <row r="7" spans="1:6" x14ac:dyDescent="0.35">
      <c r="A7" t="s">
        <v>1</v>
      </c>
      <c r="C7">
        <v>8</v>
      </c>
      <c r="D7">
        <v>15.747999999999999</v>
      </c>
      <c r="E7">
        <v>21.411494834732888</v>
      </c>
      <c r="F7" s="2">
        <v>5.0270000000000002E-3</v>
      </c>
    </row>
    <row r="8" spans="1:6" x14ac:dyDescent="0.35">
      <c r="A8" t="s">
        <v>1</v>
      </c>
      <c r="C8">
        <v>20.5</v>
      </c>
      <c r="D8">
        <v>40.35425</v>
      </c>
      <c r="E8">
        <v>177.73497915649952</v>
      </c>
      <c r="F8" s="2">
        <v>3.3006000000000001E-2</v>
      </c>
    </row>
    <row r="9" spans="1:6" x14ac:dyDescent="0.35">
      <c r="A9" t="s">
        <v>1</v>
      </c>
      <c r="C9">
        <v>7.95</v>
      </c>
      <c r="D9">
        <v>15.64958</v>
      </c>
      <c r="E9">
        <v>21.111690369431471</v>
      </c>
      <c r="F9" s="2">
        <v>4.9639999999999997E-3</v>
      </c>
    </row>
    <row r="10" spans="1:6" x14ac:dyDescent="0.35">
      <c r="A10" t="s">
        <v>1</v>
      </c>
      <c r="C10">
        <v>17.100000000000001</v>
      </c>
      <c r="D10">
        <v>33.661349999999999</v>
      </c>
      <c r="E10">
        <v>118.20581742019786</v>
      </c>
      <c r="F10" s="2">
        <v>2.2966E-2</v>
      </c>
    </row>
    <row r="11" spans="1:6" x14ac:dyDescent="0.35">
      <c r="A11" t="s">
        <v>1</v>
      </c>
      <c r="C11">
        <v>8.3000000000000007</v>
      </c>
      <c r="D11">
        <v>16.338550000000001</v>
      </c>
      <c r="E11">
        <v>23.259792509828287</v>
      </c>
      <c r="F11" s="2">
        <v>5.411E-3</v>
      </c>
    </row>
    <row r="12" spans="1:6" x14ac:dyDescent="0.35">
      <c r="A12" t="s">
        <v>1</v>
      </c>
      <c r="C12">
        <v>14.5</v>
      </c>
      <c r="D12">
        <v>28.54325</v>
      </c>
      <c r="E12">
        <v>81.571805029425832</v>
      </c>
      <c r="F12" s="2">
        <v>1.6513E-2</v>
      </c>
    </row>
    <row r="13" spans="1:6" x14ac:dyDescent="0.35">
      <c r="A13" t="s">
        <v>2</v>
      </c>
      <c r="C13">
        <v>6.5</v>
      </c>
      <c r="D13" t="s">
        <v>10</v>
      </c>
      <c r="E13">
        <v>8.1109829999999992</v>
      </c>
      <c r="F13" s="2">
        <v>3.3180000000000002E-3</v>
      </c>
    </row>
    <row r="14" spans="1:6" x14ac:dyDescent="0.35">
      <c r="A14" t="s">
        <v>14</v>
      </c>
      <c r="C14">
        <v>13.8</v>
      </c>
      <c r="D14" t="s">
        <v>10</v>
      </c>
      <c r="E14">
        <v>12.034459999999999</v>
      </c>
      <c r="F14" s="2">
        <v>1.4957E-2</v>
      </c>
    </row>
    <row r="15" spans="1:6" x14ac:dyDescent="0.35">
      <c r="A15" t="s">
        <v>14</v>
      </c>
      <c r="C15">
        <v>6</v>
      </c>
      <c r="D15" t="s">
        <v>10</v>
      </c>
      <c r="E15">
        <v>9.1306379999999994</v>
      </c>
      <c r="F15" s="2">
        <v>2.8270000000000001E-3</v>
      </c>
    </row>
    <row r="16" spans="1:6" x14ac:dyDescent="0.35">
      <c r="A16" t="s">
        <v>2</v>
      </c>
      <c r="C16">
        <v>9.4</v>
      </c>
      <c r="D16" t="s">
        <v>10</v>
      </c>
      <c r="E16">
        <v>20.97364</v>
      </c>
      <c r="F16" s="2">
        <v>6.94E-3</v>
      </c>
    </row>
    <row r="17" spans="1:6" x14ac:dyDescent="0.35">
      <c r="A17" t="s">
        <v>14</v>
      </c>
      <c r="C17">
        <v>11.6</v>
      </c>
      <c r="D17" t="s">
        <v>10</v>
      </c>
      <c r="E17">
        <v>11.378539999999999</v>
      </c>
      <c r="F17" s="2">
        <v>1.0567999999999999E-2</v>
      </c>
    </row>
    <row r="18" spans="1:6" x14ac:dyDescent="0.35">
      <c r="A18" t="s">
        <v>1</v>
      </c>
      <c r="C18">
        <v>15</v>
      </c>
      <c r="D18">
        <v>29.5275</v>
      </c>
      <c r="E18">
        <v>88.034752873529115</v>
      </c>
      <c r="F18" s="2">
        <v>1.7672E-2</v>
      </c>
    </row>
    <row r="19" spans="1:6" x14ac:dyDescent="0.35">
      <c r="A19" t="s">
        <v>2</v>
      </c>
      <c r="C19">
        <v>11</v>
      </c>
      <c r="D19" t="s">
        <v>10</v>
      </c>
      <c r="E19">
        <v>31.439550000000001</v>
      </c>
      <c r="F19" s="2">
        <v>9.5029999999999993E-3</v>
      </c>
    </row>
    <row r="20" spans="1:6" x14ac:dyDescent="0.35">
      <c r="A20" t="s">
        <v>1</v>
      </c>
      <c r="C20">
        <v>9.5</v>
      </c>
      <c r="D20">
        <v>18.700749999999999</v>
      </c>
      <c r="E20">
        <v>31.514139952176695</v>
      </c>
      <c r="F20" s="2">
        <v>7.0879999999999997E-3</v>
      </c>
    </row>
    <row r="21" spans="1:6" x14ac:dyDescent="0.35">
      <c r="F21" s="3"/>
    </row>
    <row r="22" spans="1:6" x14ac:dyDescent="0.35">
      <c r="A22" t="s">
        <v>3</v>
      </c>
      <c r="E22">
        <v>1326.0735805737877</v>
      </c>
      <c r="F22">
        <f>SUM(F2:F20)</f>
        <v>0.27935699999999997</v>
      </c>
    </row>
    <row r="23" spans="1:6" x14ac:dyDescent="0.35">
      <c r="A23" t="s">
        <v>12</v>
      </c>
      <c r="B23">
        <v>17</v>
      </c>
      <c r="C23">
        <v>11.632105263157895</v>
      </c>
      <c r="D23">
        <v>27.824748</v>
      </c>
    </row>
    <row r="24" spans="1:6" x14ac:dyDescent="0.35">
      <c r="A24" t="s">
        <v>5</v>
      </c>
      <c r="B24">
        <v>0</v>
      </c>
    </row>
    <row r="25" spans="1:6" x14ac:dyDescent="0.35">
      <c r="A25" t="s">
        <v>6</v>
      </c>
      <c r="D25">
        <v>900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A6360-DFA4-47D1-BE96-59716C94712C}">
  <dimension ref="A1:F15"/>
  <sheetViews>
    <sheetView workbookViewId="0">
      <selection activeCell="F1" sqref="F1"/>
    </sheetView>
  </sheetViews>
  <sheetFormatPr defaultRowHeight="14.5" x14ac:dyDescent="0.35"/>
  <sheetData>
    <row r="1" spans="1:6" s="1" customFormat="1" x14ac:dyDescent="0.35">
      <c r="A1" s="1" t="s">
        <v>0</v>
      </c>
      <c r="B1" s="1" t="s">
        <v>7</v>
      </c>
      <c r="C1" s="1" t="s">
        <v>13</v>
      </c>
      <c r="D1" s="1" t="s">
        <v>9</v>
      </c>
      <c r="E1" s="1" t="s">
        <v>11</v>
      </c>
      <c r="F1" s="6" t="s">
        <v>34</v>
      </c>
    </row>
    <row r="2" spans="1:6" x14ac:dyDescent="0.35">
      <c r="A2" t="s">
        <v>16</v>
      </c>
      <c r="B2">
        <v>8</v>
      </c>
      <c r="C2">
        <v>16.100000000000001</v>
      </c>
      <c r="D2">
        <v>31.69285</v>
      </c>
      <c r="E2">
        <v>103.22368916417506</v>
      </c>
      <c r="F2" s="2">
        <v>2.0358000000000001E-2</v>
      </c>
    </row>
    <row r="3" spans="1:6" x14ac:dyDescent="0.35">
      <c r="A3" t="s">
        <v>14</v>
      </c>
      <c r="B3">
        <v>7</v>
      </c>
      <c r="C3">
        <v>12.8</v>
      </c>
      <c r="D3" t="s">
        <v>10</v>
      </c>
      <c r="E3">
        <v>11.74708</v>
      </c>
      <c r="F3" s="2">
        <v>1.2867999999999999E-2</v>
      </c>
    </row>
    <row r="4" spans="1:6" x14ac:dyDescent="0.35">
      <c r="A4" t="s">
        <v>16</v>
      </c>
      <c r="B4">
        <v>6</v>
      </c>
      <c r="C4">
        <v>21.7</v>
      </c>
      <c r="D4">
        <v>42.716450000000002</v>
      </c>
      <c r="E4">
        <v>201.9941938015769</v>
      </c>
      <c r="F4" s="2">
        <v>3.6984000000000003E-2</v>
      </c>
    </row>
    <row r="5" spans="1:6" x14ac:dyDescent="0.35">
      <c r="A5" t="s">
        <v>16</v>
      </c>
      <c r="C5">
        <v>17.36</v>
      </c>
      <c r="D5">
        <v>34.173160000000003</v>
      </c>
      <c r="E5">
        <v>122.28651710437654</v>
      </c>
      <c r="F5" s="2">
        <v>2.367E-2</v>
      </c>
    </row>
    <row r="6" spans="1:6" x14ac:dyDescent="0.35">
      <c r="A6" t="s">
        <v>16</v>
      </c>
      <c r="C6">
        <v>14.8</v>
      </c>
      <c r="D6">
        <v>29.133800000000001</v>
      </c>
      <c r="E6">
        <v>85.416726349197319</v>
      </c>
      <c r="F6" s="2">
        <v>1.7203E-2</v>
      </c>
    </row>
    <row r="7" spans="1:6" x14ac:dyDescent="0.35">
      <c r="A7" t="s">
        <v>16</v>
      </c>
      <c r="C7">
        <v>6.6</v>
      </c>
      <c r="D7">
        <v>12.992100000000001</v>
      </c>
      <c r="E7">
        <v>13.891321545089506</v>
      </c>
      <c r="F7" s="2">
        <v>3.421E-3</v>
      </c>
    </row>
    <row r="8" spans="1:6" x14ac:dyDescent="0.35">
      <c r="A8" t="s">
        <v>16</v>
      </c>
      <c r="C8">
        <v>11.3</v>
      </c>
      <c r="D8">
        <v>22.244050000000001</v>
      </c>
      <c r="E8">
        <v>46.55711128495912</v>
      </c>
      <c r="F8" s="2">
        <v>1.0029E-2</v>
      </c>
    </row>
    <row r="9" spans="1:6" x14ac:dyDescent="0.35">
      <c r="A9" t="s">
        <v>16</v>
      </c>
      <c r="C9">
        <v>9.5</v>
      </c>
      <c r="D9">
        <v>18.700749999999999</v>
      </c>
      <c r="E9">
        <v>31.514139952176695</v>
      </c>
      <c r="F9" s="2">
        <v>7.0879999999999997E-3</v>
      </c>
    </row>
    <row r="10" spans="1:6" x14ac:dyDescent="0.35">
      <c r="A10" t="s">
        <v>16</v>
      </c>
      <c r="C10">
        <v>5.8</v>
      </c>
      <c r="D10">
        <v>11.417299999999999</v>
      </c>
      <c r="E10">
        <v>10.388030092034741</v>
      </c>
      <c r="F10" s="2">
        <v>2.6419999999999998E-3</v>
      </c>
    </row>
    <row r="11" spans="1:6" x14ac:dyDescent="0.35">
      <c r="F11" s="3"/>
    </row>
    <row r="12" spans="1:6" x14ac:dyDescent="0.35">
      <c r="A12" t="s">
        <v>3</v>
      </c>
      <c r="E12">
        <v>627.01880929358595</v>
      </c>
      <c r="F12">
        <f>SUM(F2:F10)</f>
        <v>0.13426299999999999</v>
      </c>
    </row>
    <row r="13" spans="1:6" x14ac:dyDescent="0.35">
      <c r="A13" t="s">
        <v>12</v>
      </c>
      <c r="B13">
        <v>7</v>
      </c>
      <c r="C13">
        <v>12.884444444444444</v>
      </c>
      <c r="D13">
        <v>25.3838075</v>
      </c>
    </row>
    <row r="14" spans="1:6" x14ac:dyDescent="0.35">
      <c r="A14" t="s">
        <v>5</v>
      </c>
      <c r="B14">
        <v>1</v>
      </c>
    </row>
    <row r="15" spans="1:6" x14ac:dyDescent="0.35">
      <c r="A15" t="s">
        <v>6</v>
      </c>
      <c r="D15">
        <v>900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30094-09A8-4E9C-A29A-39C3135CE2BA}">
  <dimension ref="A1:F12"/>
  <sheetViews>
    <sheetView workbookViewId="0">
      <selection activeCell="F1" sqref="F1"/>
    </sheetView>
  </sheetViews>
  <sheetFormatPr defaultRowHeight="14.5" x14ac:dyDescent="0.35"/>
  <sheetData>
    <row r="1" spans="1:6" s="1" customFormat="1" x14ac:dyDescent="0.35">
      <c r="A1" s="1" t="s">
        <v>0</v>
      </c>
      <c r="B1" s="1" t="s">
        <v>7</v>
      </c>
      <c r="C1" s="1" t="s">
        <v>13</v>
      </c>
      <c r="D1" s="1" t="s">
        <v>9</v>
      </c>
      <c r="E1" s="1" t="s">
        <v>11</v>
      </c>
      <c r="F1" s="6" t="s">
        <v>34</v>
      </c>
    </row>
    <row r="2" spans="1:6" x14ac:dyDescent="0.35">
      <c r="A2" t="s">
        <v>1</v>
      </c>
      <c r="B2">
        <v>8</v>
      </c>
      <c r="C2">
        <v>45.5</v>
      </c>
      <c r="D2">
        <v>89.566749999999999</v>
      </c>
      <c r="E2">
        <v>1067.9249446933593</v>
      </c>
      <c r="F2" s="2">
        <v>0.16259699999999999</v>
      </c>
    </row>
    <row r="3" spans="1:6" x14ac:dyDescent="0.35">
      <c r="A3" t="s">
        <v>1</v>
      </c>
      <c r="B3">
        <v>7</v>
      </c>
      <c r="C3">
        <v>28.9</v>
      </c>
      <c r="D3">
        <v>56.889650000000003</v>
      </c>
      <c r="E3">
        <v>384.78012983577867</v>
      </c>
      <c r="F3" s="2">
        <v>6.5597000000000003E-2</v>
      </c>
    </row>
    <row r="4" spans="1:6" x14ac:dyDescent="0.35">
      <c r="A4" t="s">
        <v>1</v>
      </c>
      <c r="B4">
        <v>8</v>
      </c>
      <c r="C4">
        <v>7.9</v>
      </c>
      <c r="D4">
        <v>15.55115</v>
      </c>
      <c r="E4">
        <v>20.814231939012785</v>
      </c>
      <c r="F4" s="2">
        <v>4.9020000000000001E-3</v>
      </c>
    </row>
    <row r="5" spans="1:6" x14ac:dyDescent="0.35">
      <c r="A5" t="s">
        <v>1</v>
      </c>
      <c r="C5">
        <v>10.5</v>
      </c>
      <c r="D5">
        <v>20.669250000000002</v>
      </c>
      <c r="E5">
        <v>39.469729609647935</v>
      </c>
      <c r="F5" s="2">
        <v>8.659E-3</v>
      </c>
    </row>
    <row r="6" spans="1:6" x14ac:dyDescent="0.35">
      <c r="A6" t="s">
        <v>1</v>
      </c>
      <c r="C6">
        <v>8.5</v>
      </c>
      <c r="D6">
        <v>16.732250000000001</v>
      </c>
      <c r="E6">
        <v>24.53936975398026</v>
      </c>
      <c r="F6" s="2">
        <v>5.6750000000000004E-3</v>
      </c>
    </row>
    <row r="7" spans="1:6" x14ac:dyDescent="0.35">
      <c r="A7" t="s">
        <v>2</v>
      </c>
      <c r="C7">
        <v>3</v>
      </c>
      <c r="D7" t="s">
        <v>10</v>
      </c>
      <c r="E7">
        <v>13.404070000000001</v>
      </c>
      <c r="F7" s="2">
        <v>7.0699999999999995E-4</v>
      </c>
    </row>
    <row r="8" spans="1:6" x14ac:dyDescent="0.35">
      <c r="F8" s="3"/>
    </row>
    <row r="9" spans="1:6" x14ac:dyDescent="0.35">
      <c r="A9" t="s">
        <v>3</v>
      </c>
      <c r="E9">
        <v>1550.9324758317791</v>
      </c>
      <c r="F9">
        <f>SUM(F2:F7)</f>
        <v>0.24813700000000002</v>
      </c>
    </row>
    <row r="10" spans="1:6" x14ac:dyDescent="0.35">
      <c r="A10" t="s">
        <v>12</v>
      </c>
      <c r="B10">
        <v>7.666666666666667</v>
      </c>
      <c r="C10">
        <v>17.383333333333336</v>
      </c>
      <c r="D10">
        <v>39.881810000000002</v>
      </c>
    </row>
    <row r="11" spans="1:6" x14ac:dyDescent="0.35">
      <c r="A11" t="s">
        <v>5</v>
      </c>
      <c r="B11">
        <v>0.57735026918962584</v>
      </c>
    </row>
    <row r="12" spans="1:6" x14ac:dyDescent="0.35">
      <c r="A12" t="s">
        <v>6</v>
      </c>
      <c r="D12">
        <v>600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E2870-66D0-4D81-BABD-B1FEB0E0C1BA}">
  <dimension ref="A1:F14"/>
  <sheetViews>
    <sheetView workbookViewId="0">
      <selection activeCell="F1" sqref="F1"/>
    </sheetView>
  </sheetViews>
  <sheetFormatPr defaultRowHeight="14.5" x14ac:dyDescent="0.35"/>
  <sheetData>
    <row r="1" spans="1:6" s="1" customFormat="1" x14ac:dyDescent="0.35">
      <c r="A1" s="1" t="s">
        <v>0</v>
      </c>
      <c r="B1" s="1" t="s">
        <v>7</v>
      </c>
      <c r="C1" s="1" t="s">
        <v>8</v>
      </c>
      <c r="D1" s="1" t="s">
        <v>9</v>
      </c>
      <c r="E1" s="1" t="s">
        <v>17</v>
      </c>
      <c r="F1" s="6" t="s">
        <v>34</v>
      </c>
    </row>
    <row r="2" spans="1:6" x14ac:dyDescent="0.35">
      <c r="A2" t="s">
        <v>1</v>
      </c>
      <c r="B2">
        <v>10</v>
      </c>
      <c r="C2">
        <v>21.16</v>
      </c>
      <c r="D2">
        <v>41.653460000000003</v>
      </c>
      <c r="E2">
        <v>190.86424432105017</v>
      </c>
      <c r="F2">
        <v>3.5166000000000003E-2</v>
      </c>
    </row>
    <row r="3" spans="1:6" x14ac:dyDescent="0.35">
      <c r="A3" t="s">
        <v>1</v>
      </c>
      <c r="B3">
        <v>7.5</v>
      </c>
      <c r="C3">
        <v>25.2</v>
      </c>
      <c r="D3">
        <v>49.606200000000001</v>
      </c>
      <c r="E3">
        <v>282.74651125676053</v>
      </c>
      <c r="F3">
        <v>4.9875999999999997E-2</v>
      </c>
    </row>
    <row r="4" spans="1:6" x14ac:dyDescent="0.35">
      <c r="A4" t="s">
        <v>14</v>
      </c>
      <c r="C4">
        <v>9.5</v>
      </c>
      <c r="D4" t="s">
        <v>18</v>
      </c>
      <c r="E4">
        <v>10.6571</v>
      </c>
      <c r="F4">
        <v>7.0879999999999997E-3</v>
      </c>
    </row>
    <row r="5" spans="1:6" x14ac:dyDescent="0.35">
      <c r="A5" t="s">
        <v>14</v>
      </c>
      <c r="C5">
        <v>6.6</v>
      </c>
      <c r="D5" t="s">
        <v>18</v>
      </c>
      <c r="E5">
        <v>9.4319299999999995</v>
      </c>
      <c r="F5">
        <v>3.421E-3</v>
      </c>
    </row>
    <row r="6" spans="1:6" x14ac:dyDescent="0.35">
      <c r="A6" t="s">
        <v>1</v>
      </c>
      <c r="C6">
        <v>10.5</v>
      </c>
      <c r="D6">
        <v>20.669250000000002</v>
      </c>
      <c r="E6">
        <v>39.469729609647935</v>
      </c>
      <c r="F6">
        <v>8.659E-3</v>
      </c>
    </row>
    <row r="7" spans="1:6" x14ac:dyDescent="0.35">
      <c r="A7" t="s">
        <v>1</v>
      </c>
      <c r="C7">
        <v>12.43</v>
      </c>
      <c r="D7">
        <v>24.46846</v>
      </c>
      <c r="E7">
        <v>57.687579134870589</v>
      </c>
      <c r="F7">
        <v>1.2135E-2</v>
      </c>
    </row>
    <row r="8" spans="1:6" x14ac:dyDescent="0.35">
      <c r="A8" t="s">
        <v>1</v>
      </c>
      <c r="C8">
        <v>20</v>
      </c>
      <c r="D8">
        <v>39.369999999999997</v>
      </c>
      <c r="E8">
        <v>168.13334834162788</v>
      </c>
      <c r="F8">
        <v>3.1415999999999999E-2</v>
      </c>
    </row>
    <row r="9" spans="1:6" x14ac:dyDescent="0.35">
      <c r="A9" t="s">
        <v>1</v>
      </c>
      <c r="C9">
        <v>23.5</v>
      </c>
      <c r="D9">
        <v>46.259749999999997</v>
      </c>
      <c r="E9">
        <v>241.64400646665038</v>
      </c>
      <c r="F9">
        <v>4.3374000000000003E-2</v>
      </c>
    </row>
    <row r="11" spans="1:6" x14ac:dyDescent="0.35">
      <c r="A11" t="s">
        <v>3</v>
      </c>
      <c r="E11">
        <f>SUM(E2:E9)</f>
        <v>1000.6344491306074</v>
      </c>
      <c r="F11">
        <v>0.191135</v>
      </c>
    </row>
    <row r="12" spans="1:6" x14ac:dyDescent="0.35">
      <c r="A12" t="s">
        <v>12</v>
      </c>
      <c r="B12">
        <f>AVERAGE(B2:B3)</f>
        <v>8.75</v>
      </c>
      <c r="C12">
        <f>AVERAGE(C2:C9)</f>
        <v>16.111250000000002</v>
      </c>
      <c r="D12">
        <f>AVERAGE(D2:D9)</f>
        <v>37.004519999999999</v>
      </c>
    </row>
    <row r="13" spans="1:6" x14ac:dyDescent="0.35">
      <c r="A13" t="s">
        <v>5</v>
      </c>
      <c r="B13">
        <f>_xlfn.STDEV.S(B2:B3)</f>
        <v>1.7677669529663689</v>
      </c>
    </row>
    <row r="14" spans="1:6" x14ac:dyDescent="0.35">
      <c r="A14" t="s">
        <v>6</v>
      </c>
      <c r="C14">
        <f>8/0.01</f>
        <v>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Plot 1</vt:lpstr>
      <vt:lpstr>Plot 2</vt:lpstr>
      <vt:lpstr>Plot 3</vt:lpstr>
      <vt:lpstr>Plot 4</vt:lpstr>
      <vt:lpstr>Plot 5</vt:lpstr>
      <vt:lpstr>Plot 6</vt:lpstr>
      <vt:lpstr>Plot 7</vt:lpstr>
      <vt:lpstr>Plot 8</vt:lpstr>
      <vt:lpstr>Plot 9</vt:lpstr>
      <vt:lpstr>Plot 10</vt:lpstr>
      <vt:lpstr>Plot 11</vt:lpstr>
      <vt:lpstr>Plot 12</vt:lpstr>
      <vt:lpstr>Plot 13</vt:lpstr>
      <vt:lpstr>Plot 14</vt:lpstr>
      <vt:lpstr>Plot 15</vt:lpstr>
      <vt:lpstr>Tree C stock plot wise </vt:lpstr>
      <vt:lpstr>Concise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Suma Mani</dc:creator>
  <cp:lastModifiedBy>Suma Mani</cp:lastModifiedBy>
  <dcterms:created xsi:type="dcterms:W3CDTF">2015-06-05T18:17:20Z</dcterms:created>
  <dcterms:modified xsi:type="dcterms:W3CDTF">2024-02-19T18:29:24Z</dcterms:modified>
</cp:coreProperties>
</file>