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p19aac\Documents\R folder APS\ph.d\Ph.D_1st year\PhD_1st year data\"/>
    </mc:Choice>
  </mc:AlternateContent>
  <bookViews>
    <workbookView xWindow="0" yWindow="0" windowWidth="23040" windowHeight="920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O4" i="1" s="1"/>
  <c r="N8" i="1"/>
  <c r="N12" i="1"/>
  <c r="N16" i="1"/>
  <c r="M4" i="1"/>
  <c r="M5" i="1"/>
  <c r="L3" i="1"/>
  <c r="N3" i="1" s="1"/>
  <c r="L4" i="1"/>
  <c r="L5" i="1"/>
  <c r="N5" i="1" s="1"/>
  <c r="O5" i="1" s="1"/>
  <c r="L6" i="1"/>
  <c r="N6" i="1" s="1"/>
  <c r="L7" i="1"/>
  <c r="N7" i="1" s="1"/>
  <c r="L8" i="1"/>
  <c r="L9" i="1"/>
  <c r="N9" i="1" s="1"/>
  <c r="L10" i="1"/>
  <c r="N10" i="1" s="1"/>
  <c r="L11" i="1"/>
  <c r="N11" i="1" s="1"/>
  <c r="L12" i="1"/>
  <c r="L13" i="1"/>
  <c r="N13" i="1" s="1"/>
  <c r="L14" i="1"/>
  <c r="N14" i="1" s="1"/>
  <c r="O14" i="1" s="1"/>
  <c r="L15" i="1"/>
  <c r="N15" i="1" s="1"/>
  <c r="L16" i="1"/>
  <c r="L17" i="1"/>
  <c r="N17" i="1" s="1"/>
  <c r="L2" i="1"/>
  <c r="N2" i="1" s="1"/>
  <c r="I3" i="1"/>
  <c r="M3" i="1" s="1"/>
  <c r="I4" i="1"/>
  <c r="I5" i="1"/>
  <c r="I6" i="1"/>
  <c r="M6" i="1" s="1"/>
  <c r="I7" i="1"/>
  <c r="M7" i="1" s="1"/>
  <c r="I8" i="1"/>
  <c r="M8" i="1" s="1"/>
  <c r="I9" i="1"/>
  <c r="M9" i="1" s="1"/>
  <c r="I10" i="1"/>
  <c r="M10" i="1" s="1"/>
  <c r="I11" i="1"/>
  <c r="M11" i="1" s="1"/>
  <c r="I12" i="1"/>
  <c r="M12" i="1" s="1"/>
  <c r="I13" i="1"/>
  <c r="M13" i="1" s="1"/>
  <c r="I14" i="1"/>
  <c r="M14" i="1" s="1"/>
  <c r="I15" i="1"/>
  <c r="M15" i="1" s="1"/>
  <c r="I16" i="1"/>
  <c r="M16" i="1" s="1"/>
  <c r="I17" i="1"/>
  <c r="M17" i="1" s="1"/>
  <c r="I2" i="1"/>
  <c r="M2" i="1" s="1"/>
  <c r="O6" i="1" l="1"/>
  <c r="O13" i="1"/>
  <c r="O11" i="1"/>
  <c r="O3" i="1"/>
  <c r="O2" i="1"/>
  <c r="O16" i="1"/>
  <c r="O10" i="1"/>
  <c r="O17" i="1"/>
  <c r="O9" i="1"/>
  <c r="O15" i="1"/>
  <c r="O7" i="1"/>
  <c r="O12" i="1"/>
  <c r="O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H10" i="1" l="1"/>
  <c r="K10" i="1"/>
  <c r="K12" i="1"/>
  <c r="H12" i="1"/>
  <c r="K3" i="1"/>
  <c r="H3" i="1"/>
  <c r="H5" i="1"/>
  <c r="K5" i="1"/>
  <c r="H13" i="1"/>
  <c r="K13" i="1"/>
  <c r="H14" i="1"/>
  <c r="K14" i="1"/>
  <c r="K2" i="1"/>
  <c r="H2" i="1"/>
  <c r="H15" i="1"/>
  <c r="K15" i="1"/>
  <c r="H11" i="1"/>
  <c r="K11" i="1"/>
  <c r="H7" i="1"/>
  <c r="K7" i="1"/>
  <c r="H8" i="1"/>
  <c r="K8" i="1"/>
  <c r="H16" i="1"/>
  <c r="K16" i="1"/>
  <c r="H4" i="1"/>
  <c r="K4" i="1"/>
  <c r="H6" i="1"/>
  <c r="K6" i="1"/>
  <c r="H9" i="1"/>
  <c r="K9" i="1"/>
  <c r="H17" i="1"/>
  <c r="K17" i="1"/>
</calcChain>
</file>

<file path=xl/sharedStrings.xml><?xml version="1.0" encoding="utf-8"?>
<sst xmlns="http://schemas.openxmlformats.org/spreadsheetml/2006/main" count="47" uniqueCount="22">
  <si>
    <t>Test_marker</t>
  </si>
  <si>
    <t>Replicates</t>
  </si>
  <si>
    <t>Dilution</t>
  </si>
  <si>
    <t>GFP</t>
  </si>
  <si>
    <t>mCherry</t>
  </si>
  <si>
    <t xml:space="preserve">Φ113 </t>
  </si>
  <si>
    <t>Φ113</t>
  </si>
  <si>
    <t xml:space="preserve">Φ 32 </t>
  </si>
  <si>
    <t>Φ 32</t>
  </si>
  <si>
    <t>Phage_treatment</t>
  </si>
  <si>
    <t>Test_end</t>
  </si>
  <si>
    <t>Reference_end</t>
  </si>
  <si>
    <t>Test_end_CFU</t>
  </si>
  <si>
    <t>Reference_end_CFU</t>
  </si>
  <si>
    <t>Test_start</t>
  </si>
  <si>
    <t>Reference_start</t>
  </si>
  <si>
    <t>End_population</t>
  </si>
  <si>
    <t>Start_population</t>
  </si>
  <si>
    <t>TRX19</t>
  </si>
  <si>
    <t>Test_initial</t>
  </si>
  <si>
    <t>Test_Final</t>
  </si>
  <si>
    <t>Fitness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</si>
</sst>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G1" workbookViewId="0">
      <selection activeCell="O2" sqref="O2"/>
    </sheetView>
  </sheetViews>
  <sheetFormatPr defaultRowHeight="14.4" x14ac:dyDescent="0.3"/>
  <cols>
    <col min="6" max="6" width="17.44140625" customWidth="1"/>
    <col min="9" max="9" width="15.21875" customWidth="1"/>
    <col min="10" max="10" width="12.21875" customWidth="1"/>
    <col min="11" max="11" width="17.6640625" customWidth="1"/>
    <col min="12" max="12" width="12.21875" customWidth="1"/>
  </cols>
  <sheetData>
    <row r="1" spans="1:18" x14ac:dyDescent="0.3">
      <c r="A1" s="1" t="s">
        <v>9</v>
      </c>
      <c r="B1" s="1" t="s">
        <v>0</v>
      </c>
      <c r="C1" s="1" t="s">
        <v>1</v>
      </c>
      <c r="D1" s="1" t="s">
        <v>2</v>
      </c>
      <c r="E1" s="1" t="s">
        <v>14</v>
      </c>
      <c r="F1" s="1" t="s">
        <v>15</v>
      </c>
      <c r="G1" s="1" t="s">
        <v>10</v>
      </c>
      <c r="H1" s="1" t="s">
        <v>12</v>
      </c>
      <c r="I1" s="1" t="s">
        <v>17</v>
      </c>
      <c r="J1" s="2" t="s">
        <v>11</v>
      </c>
      <c r="K1" s="1" t="s">
        <v>13</v>
      </c>
      <c r="L1" s="1" t="s">
        <v>16</v>
      </c>
      <c r="M1" s="2" t="s">
        <v>19</v>
      </c>
      <c r="N1" s="2" t="s">
        <v>20</v>
      </c>
      <c r="O1" s="2" t="s">
        <v>21</v>
      </c>
      <c r="P1" s="2"/>
      <c r="Q1" s="2"/>
      <c r="R1" s="1"/>
    </row>
    <row r="2" spans="1:18" x14ac:dyDescent="0.3">
      <c r="A2" t="s">
        <v>18</v>
      </c>
      <c r="B2" t="s">
        <v>3</v>
      </c>
      <c r="C2">
        <v>2</v>
      </c>
      <c r="D2">
        <f t="shared" ref="D2:D5" si="0">POWER(10,0)</f>
        <v>1</v>
      </c>
      <c r="E2">
        <v>282</v>
      </c>
      <c r="F2">
        <v>269</v>
      </c>
      <c r="G2">
        <v>95</v>
      </c>
      <c r="H2">
        <f>((G2*D2)/0.03)/100</f>
        <v>31.666666666666671</v>
      </c>
      <c r="I2">
        <f>E2+F2</f>
        <v>551</v>
      </c>
      <c r="J2">
        <v>96</v>
      </c>
      <c r="K2">
        <f>((J2*D2)/0.03)/100</f>
        <v>32</v>
      </c>
      <c r="L2">
        <f>G2+J2</f>
        <v>191</v>
      </c>
      <c r="M2">
        <f t="shared" ref="M2:M17" si="1">E2/I2</f>
        <v>0.5117967332123412</v>
      </c>
      <c r="N2">
        <f t="shared" ref="N2:N17" si="2">G2/L2</f>
        <v>0.49738219895287961</v>
      </c>
      <c r="O2">
        <f>(N2)*(1-M2)/(M2)*(1-N2)</f>
        <v>0.23846864033565709</v>
      </c>
    </row>
    <row r="3" spans="1:18" x14ac:dyDescent="0.3">
      <c r="A3" t="s">
        <v>18</v>
      </c>
      <c r="B3" s="3" t="s">
        <v>3</v>
      </c>
      <c r="C3">
        <v>1</v>
      </c>
      <c r="D3">
        <f>POWER(10,1)</f>
        <v>10</v>
      </c>
      <c r="E3">
        <v>263</v>
      </c>
      <c r="F3">
        <v>250</v>
      </c>
      <c r="G3">
        <v>21</v>
      </c>
      <c r="H3">
        <f>((G3*D3)/0.03)/100</f>
        <v>70</v>
      </c>
      <c r="I3">
        <f t="shared" ref="I3:I17" si="3">E3+F3</f>
        <v>513</v>
      </c>
      <c r="J3">
        <v>19</v>
      </c>
      <c r="K3">
        <f>((J3*D3)/0.03)/100</f>
        <v>63.333333333333343</v>
      </c>
      <c r="L3">
        <f t="shared" ref="L3:L17" si="4">G3+J3</f>
        <v>40</v>
      </c>
      <c r="M3">
        <f t="shared" si="1"/>
        <v>0.51267056530214428</v>
      </c>
      <c r="N3">
        <f t="shared" si="2"/>
        <v>0.52500000000000002</v>
      </c>
      <c r="O3">
        <f t="shared" ref="O3:O17" si="5">(N3)*(1-M3)/(M3)*(1-N3)</f>
        <v>0.23704847908745244</v>
      </c>
    </row>
    <row r="4" spans="1:18" x14ac:dyDescent="0.3">
      <c r="A4" t="s">
        <v>18</v>
      </c>
      <c r="B4" s="3" t="s">
        <v>4</v>
      </c>
      <c r="C4">
        <v>4</v>
      </c>
      <c r="D4">
        <f t="shared" ref="D4" si="6">POWER(10,1)</f>
        <v>10</v>
      </c>
      <c r="E4">
        <v>222</v>
      </c>
      <c r="F4">
        <v>252</v>
      </c>
      <c r="G4">
        <v>10</v>
      </c>
      <c r="H4">
        <f>((G4*D4)/0.03)/100</f>
        <v>33.333333333333336</v>
      </c>
      <c r="I4">
        <f t="shared" si="3"/>
        <v>474</v>
      </c>
      <c r="J4">
        <v>17</v>
      </c>
      <c r="K4">
        <f>((J4*D4)/0.03)/100</f>
        <v>56.666666666666671</v>
      </c>
      <c r="L4">
        <f t="shared" si="4"/>
        <v>27</v>
      </c>
      <c r="M4">
        <f t="shared" si="1"/>
        <v>0.46835443037974683</v>
      </c>
      <c r="N4">
        <f t="shared" si="2"/>
        <v>0.37037037037037035</v>
      </c>
      <c r="O4">
        <f t="shared" si="5"/>
        <v>0.26470915359804242</v>
      </c>
    </row>
    <row r="5" spans="1:18" x14ac:dyDescent="0.3">
      <c r="A5" t="s">
        <v>18</v>
      </c>
      <c r="B5" t="s">
        <v>4</v>
      </c>
      <c r="C5">
        <v>5</v>
      </c>
      <c r="D5">
        <f t="shared" si="0"/>
        <v>1</v>
      </c>
      <c r="E5">
        <v>197</v>
      </c>
      <c r="F5">
        <v>207</v>
      </c>
      <c r="G5">
        <v>265</v>
      </c>
      <c r="H5">
        <f t="shared" ref="H5:H17" si="7">((G5*D5)/0.03)/100</f>
        <v>88.333333333333343</v>
      </c>
      <c r="I5">
        <f t="shared" si="3"/>
        <v>404</v>
      </c>
      <c r="J5">
        <v>75</v>
      </c>
      <c r="K5">
        <f t="shared" ref="K5:K17" si="8">((J5*D5)/0.03)/100</f>
        <v>25</v>
      </c>
      <c r="L5">
        <f t="shared" si="4"/>
        <v>340</v>
      </c>
      <c r="M5">
        <f t="shared" si="1"/>
        <v>0.48762376237623761</v>
      </c>
      <c r="N5">
        <f t="shared" si="2"/>
        <v>0.77941176470588236</v>
      </c>
      <c r="O5">
        <f t="shared" si="5"/>
        <v>0.18065642948729208</v>
      </c>
    </row>
    <row r="6" spans="1:18" x14ac:dyDescent="0.3">
      <c r="A6" t="s">
        <v>18</v>
      </c>
      <c r="B6" s="3" t="s">
        <v>4</v>
      </c>
      <c r="C6">
        <v>6</v>
      </c>
      <c r="D6">
        <f t="shared" ref="D6" si="9">POWER(10,2)</f>
        <v>100</v>
      </c>
      <c r="E6">
        <v>238</v>
      </c>
      <c r="F6">
        <v>216</v>
      </c>
      <c r="G6">
        <v>100</v>
      </c>
      <c r="H6">
        <f t="shared" si="7"/>
        <v>3333.3333333333339</v>
      </c>
      <c r="I6">
        <f t="shared" si="3"/>
        <v>454</v>
      </c>
      <c r="J6">
        <v>134</v>
      </c>
      <c r="K6">
        <f t="shared" si="8"/>
        <v>4466.666666666667</v>
      </c>
      <c r="L6">
        <f t="shared" si="4"/>
        <v>234</v>
      </c>
      <c r="M6">
        <f t="shared" si="1"/>
        <v>0.52422907488986781</v>
      </c>
      <c r="N6">
        <f t="shared" si="2"/>
        <v>0.42735042735042733</v>
      </c>
      <c r="O6">
        <f t="shared" si="5"/>
        <v>0.22210067458936239</v>
      </c>
    </row>
    <row r="7" spans="1:18" x14ac:dyDescent="0.3">
      <c r="A7" s="3" t="s">
        <v>5</v>
      </c>
      <c r="B7" t="s">
        <v>3</v>
      </c>
      <c r="C7">
        <v>1</v>
      </c>
      <c r="D7">
        <f>POWER(10,1)</f>
        <v>10</v>
      </c>
      <c r="E7">
        <v>307</v>
      </c>
      <c r="F7">
        <v>302</v>
      </c>
      <c r="G7">
        <v>39</v>
      </c>
      <c r="H7">
        <f t="shared" si="7"/>
        <v>130</v>
      </c>
      <c r="I7">
        <f t="shared" si="3"/>
        <v>609</v>
      </c>
      <c r="J7">
        <v>134</v>
      </c>
      <c r="K7">
        <f t="shared" si="8"/>
        <v>446.66666666666674</v>
      </c>
      <c r="L7">
        <f t="shared" si="4"/>
        <v>173</v>
      </c>
      <c r="M7">
        <f t="shared" si="1"/>
        <v>0.50410509031198691</v>
      </c>
      <c r="N7">
        <f t="shared" si="2"/>
        <v>0.22543352601156069</v>
      </c>
      <c r="O7">
        <f t="shared" si="5"/>
        <v>0.17176938733286581</v>
      </c>
    </row>
    <row r="8" spans="1:18" x14ac:dyDescent="0.3">
      <c r="A8" s="3" t="s">
        <v>6</v>
      </c>
      <c r="B8" t="s">
        <v>3</v>
      </c>
      <c r="C8">
        <v>2</v>
      </c>
      <c r="D8">
        <f t="shared" ref="D8" si="10">POWER(10,0)</f>
        <v>1</v>
      </c>
      <c r="E8">
        <v>340</v>
      </c>
      <c r="F8">
        <v>292</v>
      </c>
      <c r="G8">
        <v>75</v>
      </c>
      <c r="H8">
        <f t="shared" si="7"/>
        <v>25</v>
      </c>
      <c r="I8">
        <f t="shared" si="3"/>
        <v>632</v>
      </c>
      <c r="J8">
        <v>45</v>
      </c>
      <c r="K8">
        <f t="shared" si="8"/>
        <v>15</v>
      </c>
      <c r="L8">
        <f t="shared" si="4"/>
        <v>120</v>
      </c>
      <c r="M8">
        <f t="shared" si="1"/>
        <v>0.53797468354430378</v>
      </c>
      <c r="N8">
        <f t="shared" si="2"/>
        <v>0.625</v>
      </c>
      <c r="O8">
        <f t="shared" si="5"/>
        <v>0.20128676470588236</v>
      </c>
    </row>
    <row r="9" spans="1:18" x14ac:dyDescent="0.3">
      <c r="A9" s="3" t="s">
        <v>6</v>
      </c>
      <c r="B9" s="3" t="s">
        <v>4</v>
      </c>
      <c r="C9">
        <v>4</v>
      </c>
      <c r="D9">
        <f t="shared" ref="D9" si="11">POWER(10,1)</f>
        <v>10</v>
      </c>
      <c r="E9">
        <v>273</v>
      </c>
      <c r="F9">
        <v>310</v>
      </c>
      <c r="G9">
        <v>163</v>
      </c>
      <c r="H9">
        <f t="shared" si="7"/>
        <v>543.33333333333337</v>
      </c>
      <c r="I9">
        <f t="shared" si="3"/>
        <v>583</v>
      </c>
      <c r="J9">
        <v>46</v>
      </c>
      <c r="K9">
        <f t="shared" si="8"/>
        <v>153.33333333333334</v>
      </c>
      <c r="L9">
        <f t="shared" si="4"/>
        <v>209</v>
      </c>
      <c r="M9">
        <f t="shared" si="1"/>
        <v>0.46826758147512865</v>
      </c>
      <c r="N9">
        <f t="shared" si="2"/>
        <v>0.77990430622009566</v>
      </c>
      <c r="O9">
        <f t="shared" si="5"/>
        <v>0.19491798388801662</v>
      </c>
    </row>
    <row r="10" spans="1:18" x14ac:dyDescent="0.3">
      <c r="A10" s="3" t="s">
        <v>6</v>
      </c>
      <c r="B10" s="3" t="s">
        <v>4</v>
      </c>
      <c r="C10">
        <v>5</v>
      </c>
      <c r="D10">
        <f t="shared" ref="D10:D11" si="12">POWER(10,0)</f>
        <v>1</v>
      </c>
      <c r="E10">
        <v>332</v>
      </c>
      <c r="F10">
        <v>284</v>
      </c>
      <c r="G10">
        <v>62</v>
      </c>
      <c r="H10">
        <f t="shared" si="7"/>
        <v>20.666666666666671</v>
      </c>
      <c r="I10">
        <f t="shared" si="3"/>
        <v>616</v>
      </c>
      <c r="J10">
        <v>137</v>
      </c>
      <c r="K10">
        <f t="shared" si="8"/>
        <v>45.666666666666671</v>
      </c>
      <c r="L10">
        <f t="shared" si="4"/>
        <v>199</v>
      </c>
      <c r="M10">
        <f t="shared" si="1"/>
        <v>0.53896103896103897</v>
      </c>
      <c r="N10">
        <f t="shared" si="2"/>
        <v>0.31155778894472363</v>
      </c>
      <c r="O10">
        <f t="shared" si="5"/>
        <v>0.18347899818764465</v>
      </c>
    </row>
    <row r="11" spans="1:18" x14ac:dyDescent="0.3">
      <c r="A11" s="3" t="s">
        <v>6</v>
      </c>
      <c r="B11" s="3" t="s">
        <v>4</v>
      </c>
      <c r="C11">
        <v>6</v>
      </c>
      <c r="D11">
        <f t="shared" si="12"/>
        <v>1</v>
      </c>
      <c r="E11">
        <v>111</v>
      </c>
      <c r="F11">
        <v>134</v>
      </c>
      <c r="G11">
        <v>159</v>
      </c>
      <c r="H11">
        <f t="shared" si="7"/>
        <v>53</v>
      </c>
      <c r="I11">
        <f t="shared" si="3"/>
        <v>245</v>
      </c>
      <c r="J11">
        <v>122</v>
      </c>
      <c r="K11">
        <f t="shared" si="8"/>
        <v>40.666666666666671</v>
      </c>
      <c r="L11">
        <f t="shared" si="4"/>
        <v>281</v>
      </c>
      <c r="M11">
        <f t="shared" si="1"/>
        <v>0.45306122448979591</v>
      </c>
      <c r="N11">
        <f t="shared" si="2"/>
        <v>0.5658362989323843</v>
      </c>
      <c r="O11">
        <f t="shared" si="5"/>
        <v>0.29656926084276292</v>
      </c>
    </row>
    <row r="12" spans="1:18" x14ac:dyDescent="0.3">
      <c r="A12" s="3" t="s">
        <v>7</v>
      </c>
      <c r="B12" t="s">
        <v>3</v>
      </c>
      <c r="C12">
        <v>1</v>
      </c>
      <c r="D12">
        <f>POWER(10,1)</f>
        <v>10</v>
      </c>
      <c r="E12">
        <v>217</v>
      </c>
      <c r="F12">
        <v>196</v>
      </c>
      <c r="G12">
        <v>24</v>
      </c>
      <c r="H12">
        <f t="shared" si="7"/>
        <v>80</v>
      </c>
      <c r="I12">
        <f t="shared" si="3"/>
        <v>413</v>
      </c>
      <c r="J12">
        <v>48</v>
      </c>
      <c r="K12">
        <f t="shared" si="8"/>
        <v>160</v>
      </c>
      <c r="L12">
        <f t="shared" si="4"/>
        <v>72</v>
      </c>
      <c r="M12">
        <f t="shared" si="1"/>
        <v>0.52542372881355937</v>
      </c>
      <c r="N12">
        <f t="shared" si="2"/>
        <v>0.33333333333333331</v>
      </c>
      <c r="O12">
        <f t="shared" si="5"/>
        <v>0.20071684587813618</v>
      </c>
    </row>
    <row r="13" spans="1:18" x14ac:dyDescent="0.3">
      <c r="A13" s="3" t="s">
        <v>8</v>
      </c>
      <c r="B13" t="s">
        <v>3</v>
      </c>
      <c r="C13">
        <v>2</v>
      </c>
      <c r="D13">
        <f>POWER(10,0)</f>
        <v>1</v>
      </c>
      <c r="E13">
        <v>264</v>
      </c>
      <c r="F13">
        <v>211</v>
      </c>
      <c r="G13">
        <v>246</v>
      </c>
      <c r="H13">
        <f t="shared" si="7"/>
        <v>82</v>
      </c>
      <c r="I13">
        <f t="shared" si="3"/>
        <v>475</v>
      </c>
      <c r="J13">
        <v>259</v>
      </c>
      <c r="K13">
        <f t="shared" si="8"/>
        <v>86.333333333333343</v>
      </c>
      <c r="L13">
        <f t="shared" si="4"/>
        <v>505</v>
      </c>
      <c r="M13">
        <f t="shared" si="1"/>
        <v>0.5557894736842105</v>
      </c>
      <c r="N13">
        <f t="shared" si="2"/>
        <v>0.48712871287128712</v>
      </c>
      <c r="O13">
        <f t="shared" si="5"/>
        <v>0.19967819554232655</v>
      </c>
    </row>
    <row r="14" spans="1:18" x14ac:dyDescent="0.3">
      <c r="A14" s="3" t="s">
        <v>8</v>
      </c>
      <c r="B14" t="s">
        <v>3</v>
      </c>
      <c r="C14">
        <v>3</v>
      </c>
      <c r="D14">
        <f t="shared" ref="D14:D17" si="13">POWER(10,1)</f>
        <v>10</v>
      </c>
      <c r="E14">
        <v>220</v>
      </c>
      <c r="F14">
        <v>229</v>
      </c>
      <c r="G14">
        <v>63</v>
      </c>
      <c r="H14">
        <f t="shared" si="7"/>
        <v>210</v>
      </c>
      <c r="I14">
        <f t="shared" si="3"/>
        <v>449</v>
      </c>
      <c r="J14">
        <v>91</v>
      </c>
      <c r="K14">
        <f t="shared" si="8"/>
        <v>303.33333333333337</v>
      </c>
      <c r="L14">
        <f t="shared" si="4"/>
        <v>154</v>
      </c>
      <c r="M14">
        <f t="shared" si="1"/>
        <v>0.48997772828507796</v>
      </c>
      <c r="N14">
        <f t="shared" si="2"/>
        <v>0.40909090909090912</v>
      </c>
      <c r="O14">
        <f t="shared" si="5"/>
        <v>0.25162471825694965</v>
      </c>
    </row>
    <row r="15" spans="1:18" x14ac:dyDescent="0.3">
      <c r="A15" s="3" t="s">
        <v>8</v>
      </c>
      <c r="B15" s="3" t="s">
        <v>4</v>
      </c>
      <c r="C15">
        <v>4</v>
      </c>
      <c r="D15">
        <f t="shared" si="13"/>
        <v>10</v>
      </c>
      <c r="E15">
        <v>228</v>
      </c>
      <c r="F15">
        <v>258</v>
      </c>
      <c r="G15">
        <v>36</v>
      </c>
      <c r="H15">
        <f t="shared" si="7"/>
        <v>120</v>
      </c>
      <c r="I15">
        <f t="shared" si="3"/>
        <v>486</v>
      </c>
      <c r="J15">
        <v>58</v>
      </c>
      <c r="K15">
        <f t="shared" si="8"/>
        <v>193.33333333333337</v>
      </c>
      <c r="L15">
        <f t="shared" si="4"/>
        <v>94</v>
      </c>
      <c r="M15">
        <f t="shared" si="1"/>
        <v>0.46913580246913578</v>
      </c>
      <c r="N15">
        <f t="shared" si="2"/>
        <v>0.38297872340425532</v>
      </c>
      <c r="O15">
        <f t="shared" si="5"/>
        <v>0.26739891830073148</v>
      </c>
    </row>
    <row r="16" spans="1:18" x14ac:dyDescent="0.3">
      <c r="A16" s="3" t="s">
        <v>8</v>
      </c>
      <c r="B16" s="3" t="s">
        <v>4</v>
      </c>
      <c r="C16">
        <v>5</v>
      </c>
      <c r="D16">
        <f t="shared" si="13"/>
        <v>10</v>
      </c>
      <c r="E16">
        <v>301</v>
      </c>
      <c r="F16">
        <v>270</v>
      </c>
      <c r="G16">
        <v>88</v>
      </c>
      <c r="H16">
        <f t="shared" si="7"/>
        <v>293.33333333333337</v>
      </c>
      <c r="I16">
        <f t="shared" si="3"/>
        <v>571</v>
      </c>
      <c r="J16">
        <v>10</v>
      </c>
      <c r="K16">
        <f t="shared" si="8"/>
        <v>33.333333333333336</v>
      </c>
      <c r="L16">
        <f t="shared" si="4"/>
        <v>98</v>
      </c>
      <c r="M16">
        <f t="shared" si="1"/>
        <v>0.5271453590192644</v>
      </c>
      <c r="N16">
        <f t="shared" si="2"/>
        <v>0.89795918367346939</v>
      </c>
      <c r="O16">
        <f t="shared" si="5"/>
        <v>8.2191667093306928E-2</v>
      </c>
    </row>
    <row r="17" spans="1:15" x14ac:dyDescent="0.3">
      <c r="A17" s="3" t="s">
        <v>8</v>
      </c>
      <c r="B17" s="3" t="s">
        <v>4</v>
      </c>
      <c r="C17">
        <v>6</v>
      </c>
      <c r="D17">
        <f t="shared" si="13"/>
        <v>10</v>
      </c>
      <c r="E17">
        <v>277</v>
      </c>
      <c r="F17">
        <v>228</v>
      </c>
      <c r="G17">
        <v>25</v>
      </c>
      <c r="H17">
        <f t="shared" si="7"/>
        <v>83.333333333333343</v>
      </c>
      <c r="I17">
        <f t="shared" si="3"/>
        <v>505</v>
      </c>
      <c r="J17">
        <v>33</v>
      </c>
      <c r="K17">
        <f t="shared" si="8"/>
        <v>110</v>
      </c>
      <c r="L17">
        <f t="shared" si="4"/>
        <v>58</v>
      </c>
      <c r="M17">
        <f t="shared" si="1"/>
        <v>0.54851485148514856</v>
      </c>
      <c r="N17">
        <f t="shared" si="2"/>
        <v>0.43103448275862066</v>
      </c>
      <c r="O17">
        <f t="shared" si="5"/>
        <v>0.20186128770545633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Eliza .</dc:creator>
  <cp:lastModifiedBy>Mary Eliza .</cp:lastModifiedBy>
  <dcterms:created xsi:type="dcterms:W3CDTF">2020-12-08T18:17:29Z</dcterms:created>
  <dcterms:modified xsi:type="dcterms:W3CDTF">2024-10-08T14:18:32Z</dcterms:modified>
</cp:coreProperties>
</file>